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roslav.buncic\Documents\Budzet 2026\Zeleni budzet\"/>
    </mc:Choice>
  </mc:AlternateContent>
  <xr:revisionPtr revIDLastSave="0" documentId="13_ncr:1_{438C814E-5631-4F68-A8D7-3C96A7DA5EC8}" xr6:coauthVersionLast="47" xr6:coauthVersionMax="47" xr10:uidLastSave="{00000000-0000-0000-0000-000000000000}"/>
  <bookViews>
    <workbookView xWindow="-120" yWindow="-120" windowWidth="38640" windowHeight="21240" xr2:uid="{12F0D0CC-DA49-4D71-88B5-3685A6F6DAEF}"/>
  </bookViews>
  <sheets>
    <sheet name="Sheet1" sheetId="1" r:id="rId1"/>
  </sheets>
  <externalReferences>
    <externalReference r:id="rId2"/>
  </externalReferences>
  <definedNames>
    <definedName name="_xlnm._FilterDatabase" localSheetId="0" hidden="1">Sheet1!$A$2:$O$69</definedName>
    <definedName name="_xlnm.Print_Area" localSheetId="0">Sheet1!$A$1:$P$69</definedName>
    <definedName name="_xlnm.Print_Titles" localSheetId="0">Sheet1!$2:$2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3" i="1"/>
  <c r="P69" i="1" l="1"/>
</calcChain>
</file>

<file path=xl/sharedStrings.xml><?xml version="1.0" encoding="utf-8"?>
<sst xmlns="http://schemas.openxmlformats.org/spreadsheetml/2006/main" count="984" uniqueCount="288">
  <si>
    <t>раздео</t>
  </si>
  <si>
    <t>назив корисника</t>
  </si>
  <si>
    <t>0404</t>
  </si>
  <si>
    <t>0014</t>
  </si>
  <si>
    <t>Подстицаји за куповину еколошки прихватљивих возила</t>
  </si>
  <si>
    <t>Спречавање и контрола загађења</t>
  </si>
  <si>
    <t>Да</t>
  </si>
  <si>
    <t>Повољан утицај</t>
  </si>
  <si>
    <t>Зелена листа</t>
  </si>
  <si>
    <t>4008</t>
  </si>
  <si>
    <t>Смањење загађења ваздуха у Србији из индивидуалних извора</t>
  </si>
  <si>
    <t>4010</t>
  </si>
  <si>
    <t>Заштита и очување вода као природних ресурса</t>
  </si>
  <si>
    <t>Одрживост и заштита водних и морских ресурса</t>
  </si>
  <si>
    <t>4012</t>
  </si>
  <si>
    <t>Набавка, замена, реконструкција и санација котларница за грејање</t>
  </si>
  <si>
    <t>0405</t>
  </si>
  <si>
    <t>0002</t>
  </si>
  <si>
    <t>Подстицаји за програме управљања заштићеним природним добрима од националног интереса</t>
  </si>
  <si>
    <t>Заштита и обнова биодиверзитета и екосистема</t>
  </si>
  <si>
    <t>0004</t>
  </si>
  <si>
    <t>Пошумљавање у циљу заштите и очувања предеоног диверзитета</t>
  </si>
  <si>
    <t>4009</t>
  </si>
  <si>
    <t>Очување и заштита земљишта као природног ресурса</t>
  </si>
  <si>
    <t>4011</t>
  </si>
  <si>
    <t>Смањење угљеничког отиска локалних заједница применом принципа циркуларне економије у Републици Србији</t>
  </si>
  <si>
    <t>Прелазак на циркуларну економију</t>
  </si>
  <si>
    <t>0406</t>
  </si>
  <si>
    <t>Санација и затварање несанитарних депонија</t>
  </si>
  <si>
    <t>0005</t>
  </si>
  <si>
    <t>Реализација пројеката изградње система управљања отпадом</t>
  </si>
  <si>
    <t>0006</t>
  </si>
  <si>
    <t>Услуга измештања и трајног збрињавања опасног отпада на територији Републике Србије</t>
  </si>
  <si>
    <t>4003</t>
  </si>
  <si>
    <t>Пројекти испитивања квалитета вода и седимената</t>
  </si>
  <si>
    <t>4015</t>
  </si>
  <si>
    <t>Превенција нeлегалног одлагања отпада и уклањање</t>
  </si>
  <si>
    <t>4018</t>
  </si>
  <si>
    <t>Зелена трансформација градова – паметна, одржива и ниско-угљенична урбана решења</t>
  </si>
  <si>
    <t>Ублажавање климатских промена</t>
  </si>
  <si>
    <t>4020</t>
  </si>
  <si>
    <t>4021</t>
  </si>
  <si>
    <t>5003</t>
  </si>
  <si>
    <t>Набавка опреме за сакупљање и рециклажу</t>
  </si>
  <si>
    <t>7069</t>
  </si>
  <si>
    <t>ИПА 2017 - Сектор заштите животне средине</t>
  </si>
  <si>
    <t>7083</t>
  </si>
  <si>
    <t>ИПА 2018 - Сектор заштите животне средине</t>
  </si>
  <si>
    <t>7086</t>
  </si>
  <si>
    <t>0407</t>
  </si>
  <si>
    <t>Зелена агенда</t>
  </si>
  <si>
    <t>0003</t>
  </si>
  <si>
    <t>Подстицаји за поновну употребу и искоришћење отпада</t>
  </si>
  <si>
    <t>Унапређење инфраструктуре за заштиту животне средине</t>
  </si>
  <si>
    <t>Изградња регионалних центара за управљање отпадом</t>
  </si>
  <si>
    <t>4004</t>
  </si>
  <si>
    <t>Пројекат даљинског грејања у Крагујевцу</t>
  </si>
  <si>
    <t>0401</t>
  </si>
  <si>
    <t>Интегрално управљање водама</t>
  </si>
  <si>
    <t>Уређење и коришћење вода</t>
  </si>
  <si>
    <t>Заштита вода од загађивања</t>
  </si>
  <si>
    <t>Адаптација на климатске промене</t>
  </si>
  <si>
    <t>Програм за отпорност и климатске промене и наводњавање у Србији - I фаза</t>
  </si>
  <si>
    <t>Пројекат интегрисаног развоја коридора Саве и Дрине</t>
  </si>
  <si>
    <t>4013</t>
  </si>
  <si>
    <t>Програм за отпорност и климатске промене и наводњавање у Србији - II фаза</t>
  </si>
  <si>
    <t>5001</t>
  </si>
  <si>
    <t>0106</t>
  </si>
  <si>
    <t>Развој шумарства и ловства</t>
  </si>
  <si>
    <t>0702</t>
  </si>
  <si>
    <t>Реализација инфраструктурних пројеката од значаја за Републику Србију</t>
  </si>
  <si>
    <t>Одржива и нискоугљенична железница</t>
  </si>
  <si>
    <t>Реализација пројеката железничке инфраструктуре</t>
  </si>
  <si>
    <t>Изградња пруге између Земун поља и Националног стадиона</t>
  </si>
  <si>
    <t>Програм интегрисаног управљања чврстим отпадом у Србији</t>
  </si>
  <si>
    <t>Прикупљање отпада, транспорт и прерада</t>
  </si>
  <si>
    <t>Стратегија управљања вода на територији РС</t>
  </si>
  <si>
    <t>Пројекат изградње комуналне (канализационе) инфраструктуре и инфраструктуре за одлагање комуналног чврстог отпада у Републици Србији</t>
  </si>
  <si>
    <t>Пројекат сакупљања и пречишћавања отпадних вода Централног канализационог система Града Београда</t>
  </si>
  <si>
    <t>Имплементација система хидро-метео станица и система надзора клиренса мостова</t>
  </si>
  <si>
    <t>Одрживи развој пловних путева</t>
  </si>
  <si>
    <t>Хидротехнички и багерски радови на критичним секторима за пловидбу на реци Сави</t>
  </si>
  <si>
    <t>Унапређење услова за превођење бродова у оквиру бране на Тиси код Новог Бечеја</t>
  </si>
  <si>
    <t>Саобраћајна инфраструктура</t>
  </si>
  <si>
    <t>Изградња нове Луке у Београду</t>
  </si>
  <si>
    <t>Проширење капацитета Луке Сремска Митровица</t>
  </si>
  <si>
    <t>Проширење капацитета Луке Богојево</t>
  </si>
  <si>
    <t>Проширење капацитета Луке Прахово</t>
  </si>
  <si>
    <t>Унапређење водног саобраћаја</t>
  </si>
  <si>
    <t>Изградња београдског метроа</t>
  </si>
  <si>
    <t>Не</t>
  </si>
  <si>
    <t>1101</t>
  </si>
  <si>
    <t>Уређење и надзор у области планирања и изградње</t>
  </si>
  <si>
    <t>Припрема и спровођење мера стамбене и архитектонске политике и унапређење комуналних делатности, енергетске ефикасности и грађевинских производа</t>
  </si>
  <si>
    <t>Подршка за реновирање зграда у циљу унапређења енергетске ефикасности и ефикасније употребе материјала</t>
  </si>
  <si>
    <t>0501</t>
  </si>
  <si>
    <t>Планирање и спровођење енергетске политике</t>
  </si>
  <si>
    <t>0502</t>
  </si>
  <si>
    <t>Енергетска ефикасност</t>
  </si>
  <si>
    <t>Енергетска ефикасност у зградама централне власти</t>
  </si>
  <si>
    <t>Енергетска ефикасност у јавним зградама и обновљиви извори енергије у сектору даљинског грејања</t>
  </si>
  <si>
    <t>ПРИЛОГ 1А - СПИСАК ЗЕЛЕНИХ ПРОЈЕКАТА</t>
  </si>
  <si>
    <t>Шифра програма</t>
  </si>
  <si>
    <t>Назив програма</t>
  </si>
  <si>
    <t>Шифра пројекта</t>
  </si>
  <si>
    <t>Назив пројекта</t>
  </si>
  <si>
    <t>Шифра функције</t>
  </si>
  <si>
    <t>Примарни циљ ЗЖС на који се односи (предефинисан избор)</t>
  </si>
  <si>
    <t>Примарни циљ усклађен са ДНСХ принципом (Да/Не)</t>
  </si>
  <si>
    <t xml:space="preserve">Секундарни циљ(еви) ЗЖШ на који се односи (повлачи циљеве из програмских </t>
  </si>
  <si>
    <t>Секундарни циљ(еви) усклађен са ДНСХ принципом (Да/Не)</t>
  </si>
  <si>
    <t>Очекивани доминантни утицај примарног циља на животну средину</t>
  </si>
  <si>
    <t>Извор критеријума за зелено означавање</t>
  </si>
  <si>
    <t>Спефични критеријум за означавање са Зелене листе</t>
  </si>
  <si>
    <t>Веза са националним циљем ЗЖШ</t>
  </si>
  <si>
    <t>22</t>
  </si>
  <si>
    <t>МИНИСТАРСТВО ГРАЂЕВИНАРСТВА, САОБРАЋАЈА И ИНФРАСТРУКТУРЕ</t>
  </si>
  <si>
    <t>5056</t>
  </si>
  <si>
    <t>450</t>
  </si>
  <si>
    <t>Саобраћајна инфраструктура,одрживи развој домаћих лука у циљу привредног раста РС</t>
  </si>
  <si>
    <t>Стратегија развоја водног саобраћаја 2015-2025.Смањење емисије ЦО2 повећањем обима водног саобраћаја у односу на друмски</t>
  </si>
  <si>
    <t>5058</t>
  </si>
  <si>
    <t>Саобраћајна инфраструктура, Одрживи развој домаћих лука у циљу привредног раста РС</t>
  </si>
  <si>
    <t>5071</t>
  </si>
  <si>
    <t>Управљање отпадним водама</t>
  </si>
  <si>
    <t>Одрживо прикупљање и прерада отпадних вода</t>
  </si>
  <si>
    <t>5072</t>
  </si>
  <si>
    <t>Смањење саобраћајних гужви. Порез на саобраћајну гужву</t>
  </si>
  <si>
    <t>Акциони план за одрживу енергију и климу за Град Београд(СЕЦАП).Акциони план за зелени град(ГЦАП).План одрживе урбане мобилности.Стратегија развоја јавног линијског превоза путника на територији града</t>
  </si>
  <si>
    <t>5082</t>
  </si>
  <si>
    <t>Жел.саобр.доприноси заштити жив.сред.Смањење емисија ЦО2 повећањем обима жел.саоб.у односу на друмски.Рекон.жел.инфра. у циљу унапређења енерг.ефикасности</t>
  </si>
  <si>
    <t>5057</t>
  </si>
  <si>
    <t>5049</t>
  </si>
  <si>
    <t>Програм водоснабдевања и пречишћања отпадних вода у општинама средње величине у Србији VI</t>
  </si>
  <si>
    <t>Стратегија управљања вода на територји РС</t>
  </si>
  <si>
    <t>620</t>
  </si>
  <si>
    <t>Адаптација на климатске промене
Превенција и смањење загађења ваздуха, воде и земљишта</t>
  </si>
  <si>
    <t>Грађевинарство,енергетска санација зграда,реновирање у циљу унапређења енергетске ефикасности,Подршка за реновирање зграда у циљу унапређења е.е.и ефикасне употребе материјала</t>
  </si>
  <si>
    <t>Генерално унапређење енер.ефик. зграда доприноси и смањењу нег.утицаја на животну средину и рационалној употрби ресурса.</t>
  </si>
  <si>
    <t>Унапређење пловидбе</t>
  </si>
  <si>
    <t>Стратегија развоја водног саобраћаја 2015-2025</t>
  </si>
  <si>
    <t>5059</t>
  </si>
  <si>
    <t>Адаптација бродске преводнице у саставу ХЕПС „Ђердап 2”</t>
  </si>
  <si>
    <t>Стратегија развоја водног саобраћаја 2015-2025.Смањење емисије ЦО2,повећањем обима водног саобраћаја у односу на друмски</t>
  </si>
  <si>
    <t>5070</t>
  </si>
  <si>
    <t>Управљање отпадним водама,Управљање отпадом</t>
  </si>
  <si>
    <t>Одрживо прикупљање и прерада отпадних вода и Прикупљање отпада,транспорт и прерада</t>
  </si>
  <si>
    <t>Стратегија управљања вода на територији РС и Стратегија управљања отпадом</t>
  </si>
  <si>
    <t>5084</t>
  </si>
  <si>
    <t>Реконструкција и модернизација деонице пруге Београд – Ниш</t>
  </si>
  <si>
    <t>Саобраћајна инфраструктура,Одржива нискоугљенична железница</t>
  </si>
  <si>
    <t>5015</t>
  </si>
  <si>
    <t>Пројекат мађарско - српске железнице</t>
  </si>
  <si>
    <t>5027</t>
  </si>
  <si>
    <t>Реконструкција железничке пруге Ниш - Димитровград</t>
  </si>
  <si>
    <t>5039</t>
  </si>
  <si>
    <t>Одрживи иразвој пловних путева</t>
  </si>
  <si>
    <t>5046</t>
  </si>
  <si>
    <t>5047</t>
  </si>
  <si>
    <t>Управљање отпадом</t>
  </si>
  <si>
    <t>Стратегија управаљања отпадом</t>
  </si>
  <si>
    <t>5051</t>
  </si>
  <si>
    <t>Унапређење пловних путева</t>
  </si>
  <si>
    <t>5054</t>
  </si>
  <si>
    <t>Стратегија развоја водног саобраћаја 2015-2025.Смањење емисија ЦО2 повећањем обима водног саобраћаја у односу на друмски</t>
  </si>
  <si>
    <t>5055</t>
  </si>
  <si>
    <t>28</t>
  </si>
  <si>
    <t>МИНИСТАРСТВО РУДАРСТВА И ЕНЕРГЕТИКЕ</t>
  </si>
  <si>
    <t>ИПА 2025 - Енергетска ефикасност и квалитет ваздуха</t>
  </si>
  <si>
    <t>430</t>
  </si>
  <si>
    <t>Енергетска санација зграда-реновиеање у циљу енергетске ефикасности</t>
  </si>
  <si>
    <t>Подршка за реновирање зграда у циљу унапређења ефикасности и ефикасније употребе материјала</t>
  </si>
  <si>
    <t>Смањење емисије ЦО2</t>
  </si>
  <si>
    <t>4006</t>
  </si>
  <si>
    <t>Програм подстицања обновљиве енергије - развој тржишта биомасе - KfW</t>
  </si>
  <si>
    <t>Ен ефикасност, производња и коришћење обновљиве енергије</t>
  </si>
  <si>
    <t>Пораст учешћа обновљивих извора енергије на 35% (усвојен ИНЕКП)</t>
  </si>
  <si>
    <t>4007</t>
  </si>
  <si>
    <t>Рехабилитација система даљинског грејања у Републици Србији - фаза V</t>
  </si>
  <si>
    <t>паметни енергетски системи и уштеда енергије</t>
  </si>
  <si>
    <t>Подршка за инвестиције које штеде енергију, когенарицију високе ефикасности, ефикасно даљинско грејање и хлађење</t>
  </si>
  <si>
    <t>енергетска санација зграда-реновирање у циљу унапређења енергетске ефикасности</t>
  </si>
  <si>
    <t>Унапређење система енергетског менаџмента ради повећања инвестиција у енергетску ефикасност јавних зграда у Србији</t>
  </si>
  <si>
    <t>подршка за реновирање зграда у циљу унапређења енергетске ефикасности и ефикасније употребе материјала</t>
  </si>
  <si>
    <t>Пројекат чисте енергије и енергетска ефикасност за грађане</t>
  </si>
  <si>
    <t>24</t>
  </si>
  <si>
    <t>РЕПУБЛИЧКА ДИРЕКЦИЈА ЗА ВОДЕ</t>
  </si>
  <si>
    <t>630</t>
  </si>
  <si>
    <t>ублажавање климатских промена</t>
  </si>
  <si>
    <t>пољопривреда, шумарство, рибарство и лов/управљање водним ресурсима одводањавање и наводњавање/поновна употреба и уштеда воде, смањење губитака и цурења воде</t>
  </si>
  <si>
    <t>Стратегија управљања водама на територији Републике Србије до 2034. године; Програм за прилагођавање на измењене климатске услове за период 2023. до 2030. година;</t>
  </si>
  <si>
    <t>Изградња система за наводњавање - прва фаза</t>
  </si>
  <si>
    <t>управљање водним ресурсима одводањавање и наводњавање/поновна употреба и уштеда воде, смањење губитака и цурења воде</t>
  </si>
  <si>
    <t>Управљање отпадним водама/одрживо прикупљање и прерада отпадних вода/подршка за инфраструктуру и системе канализације; изградња, реконст.унапређење постројења за пречишћавање отп. вода из канализације</t>
  </si>
  <si>
    <t>Стратегија управљања водама на територији РС до 2034. године</t>
  </si>
  <si>
    <t>одрживост и заштита водних ресурса</t>
  </si>
  <si>
    <t>1. Цивилна одбрана/процена ризика,припремљеност и реаговање у случају катастрофа, /подршка за спречавање поплава; 
2. Заштита биодиверзитета и пејзажа/биодиверзитет и природни екосистеми</t>
  </si>
  <si>
    <t>прелазак на циркуларну еконимију</t>
  </si>
  <si>
    <t>водоснабдевање/одрживо водоснабдевање и канализација</t>
  </si>
  <si>
    <t>одрживост и заштита водних и морских ресурса</t>
  </si>
  <si>
    <t>земљиште, подземне воде и изворишта/чишћење тла и водних тела</t>
  </si>
  <si>
    <t>Уређење водотока и заштита од штетног дејства вода</t>
  </si>
  <si>
    <t>цивилна одбрана/процена ризика од катастрофа, припремњеност за катастрофе, реаговање у случају катастрофа/подршка за спречавање поплава</t>
  </si>
  <si>
    <t>Стратегија управљања водама на територији РС до 2034. године; Уредба о утврђивању општег плана за одбрану од поплава</t>
  </si>
  <si>
    <t>Брана са акумулацијом „АРИЉЕ” профил „СВРАЧКОВО” Ариље</t>
  </si>
  <si>
    <t>Становање и садржају у заједници/водоснабдевање/одрживо водоснабдевање и канализација</t>
  </si>
  <si>
    <t>УПРАВА ЗА ШУМЕ</t>
  </si>
  <si>
    <t>Одрживи развој и унапређење шумарства</t>
  </si>
  <si>
    <t>420</t>
  </si>
  <si>
    <t>Управљање шумама-Подршка шумама да се прилагоде климатским променама и Програми за афорестацију, обнову и очување</t>
  </si>
  <si>
    <t>Закон о заштит природе члан 2. тачка 3) одрживо коришћење и/или управљање природним ресурсима; Закон о заштити животне средине-чл.33 став1. тачка 1) обавеза да се природни ресурси и добра очувају и ун</t>
  </si>
  <si>
    <t>25</t>
  </si>
  <si>
    <t>МИНИСТАРСТВО ЗАШТИТЕ ЖИВОТНЕ СРЕДИНЕ</t>
  </si>
  <si>
    <t>Интегрисано управљање отпадом, отпадним водама, хемикалијама и биоцидним производима</t>
  </si>
  <si>
    <t>560</t>
  </si>
  <si>
    <t>Интегрисано управљање отпадом; Третман грађевинског отпада</t>
  </si>
  <si>
    <t>Програм управљања отпадом у РС за период 2022 - 2031 година</t>
  </si>
  <si>
    <t>Изградња пострјења за пречишћавање отпадних вода и канализационе мреже</t>
  </si>
  <si>
    <t>Третман отпадних вода на територији Краљева</t>
  </si>
  <si>
    <t>Стратегиоја управљања водама на територији РС до 2034. године</t>
  </si>
  <si>
    <t>Смањење количине нелегално одложеног отпада - дивље депоније</t>
  </si>
  <si>
    <t>Смањење броја дивљих депонија и превенција стварања нових</t>
  </si>
  <si>
    <t>Управљање заштитом животне средине</t>
  </si>
  <si>
    <t>Адаптација на климатске промене, подршка алтњернативним изворима енергије</t>
  </si>
  <si>
    <t>Заштита животне средине и активности на унапређење исте</t>
  </si>
  <si>
    <t>Адаптација на климатске промене, подршка алтернативним изворима ененргије</t>
  </si>
  <si>
    <t>Мониторинг биолошких елемената квалитета површинских вода и испитивање подземних вода на територији РС</t>
  </si>
  <si>
    <t>Заштита и очување подземних и површинских вода и испитивање подземних вода на територији РС</t>
  </si>
  <si>
    <t>Регулисање система управљања отпадом на територији РС - јединице локалне самоуправе</t>
  </si>
  <si>
    <t>Санација и затварање  несанитарних депонија</t>
  </si>
  <si>
    <t>Смањење броја несанитарних депонија</t>
  </si>
  <si>
    <t>Заштита природе и климатске промене</t>
  </si>
  <si>
    <t>Пошумљавање обнова и очување шумског фонда</t>
  </si>
  <si>
    <t>Повећање процента рециклираног отпада на територији РС</t>
  </si>
  <si>
    <t>Повећање количине третираног отпада</t>
  </si>
  <si>
    <t>Изградња регионалних центара за управљање управљање отпадом (изградња трансфер станица, постројења за прикупљање, раздвајање, рециклажу, третман и одлагање отпада)</t>
  </si>
  <si>
    <t>Промовисање сортирања, рециклирања и поновне употребе/ модернизација центара за сортирање и рециклирање/подршка за развој рециклажних постојрења</t>
  </si>
  <si>
    <t>Закон о потврђивању уговора о кредитном аранжману између Француске агенције за равој и Републике Србије, Закон о потврђивању уговора о зајму између РС и ЕБРД, Програм управљања отпадом у РС</t>
  </si>
  <si>
    <t>Унапређење управљања отпадом на територији ЈЛС</t>
  </si>
  <si>
    <t>Подизање капацитета локалних ЈКП у циљу повећања њихове ефикасности и унапређења управљања отпадом</t>
  </si>
  <si>
    <t>ИПА 2021 - Успостављање интегрисаног регионалног система за управљање отпадом у  Новом Саду и општинама Бачка Паланка, Бачки Петровац, Беочин, Жабаљ, Темерин и Врбас</t>
  </si>
  <si>
    <t>Успостављање интегрисаног регионалног система за управљање отпадом</t>
  </si>
  <si>
    <t>Повећање обима прикупљања, рециклаже, транспорта, обраде и одлагање отпадана санитарној депонији</t>
  </si>
  <si>
    <t>Допринос ниско угљеничном развоју</t>
  </si>
  <si>
    <t>Развој националне мапе за циркуларну економију</t>
  </si>
  <si>
    <t>Пројекат партнерски спреводе Министарство заштите животне средине и УНДП, кроз пројекат се поред осталих, реализују и активности предвиђене Акционим планом Програма развоја циркзуларне економије у РС.</t>
  </si>
  <si>
    <t>Подршка за одржавање и побољшање квалитета земљишта</t>
  </si>
  <si>
    <t>7.5.5. Заштита природе, биодиверзитет и шуме; Унапређење система управљања заштићеним подручјима од националног и мађународног значаја</t>
  </si>
  <si>
    <t>Решавање  еколошког проблема који се односи на санацију отвореног одлагалишта пепела на локацији топлане у Крагујевцу</t>
  </si>
  <si>
    <t>Ублажавање загађења/ваздух и клима/ пречишћавање ваздуха и смањење загађења/ подршка за контролу загађења</t>
  </si>
  <si>
    <t>Закон о потврђивању уговора о зајму Пројекат даљинског грејања у Крагујевцу између ЕБРД и Републике Србије. Програм управљања отпадом у Републици Србији за период 2022-2031. године, Програм управљања</t>
  </si>
  <si>
    <t>Изградња система за третман отпадних вода укључујући и колектор и канализациону мрежу у ЈЛС</t>
  </si>
  <si>
    <t>Управљање отпадним водама / Одрживо прикупљање и прерада отпадних вода / Подршка за инфраструктуру и системе канализације, изградња...</t>
  </si>
  <si>
    <t>Правни основ: Закон о потврђивању Оквирног споразума  о зајму ЛД2026 (2019) између Банке за Развој СЕ и РС за програмски зајам - Водоснабдевање и постројења за пречишћавање отпадних вода. Стратегија.</t>
  </si>
  <si>
    <t>Мониторниг квалитета ваздуха, мониторинг квалитета вода, јачање капацитета за управљање отпадом у регионалном центру НОви Сад, техничка помоћ ИПА јединицама у области животне средине и водопривреде</t>
  </si>
  <si>
    <t>Унапређен сиситем мониторинка квалитета ваздуха и воде, јачање капацитета за управљање оптадом у Регионалном центру Нови Сад</t>
  </si>
  <si>
    <t>Стратегиоја управљања водама на територији РС до 2034. године; Програм управљања отпадом у РС за период 2022 - 2031</t>
  </si>
  <si>
    <t>Изградња колектора и канализационе мреже</t>
  </si>
  <si>
    <t>Третман отпадних вода на територији Ниша</t>
  </si>
  <si>
    <t>Планирање и спровођење одрживих урбаних решења која ће допринети зеленој и дигиталној трансформацији три града у Србији - Беопград, Нови Сад, Зрењанин</t>
  </si>
  <si>
    <t>Промовисање одрживог урбаног развоја заснованог на очувању природног капитала и биодиверзитета, смањење употребе хемикалија, смањење настанкаи поновне употребе отпада и отпадних вода</t>
  </si>
  <si>
    <t>ИПА 2022 - Изградња постројења за прераду отпадних вода Чачак</t>
  </si>
  <si>
    <t>Изградња система за третман отпадних вода</t>
  </si>
  <si>
    <t>Смањење количине историјског - опасног отпада</t>
  </si>
  <si>
    <t>Смањење броја локација на територији РС на којим аје депонован историјски отпад</t>
  </si>
  <si>
    <t>Очување квалитета воде и избегавање загађења воде, као природног ресурса</t>
  </si>
  <si>
    <t>Заштита животне средине, вода као природног ресусрса</t>
  </si>
  <si>
    <t>Унапређење квалитета ваздуха у Србији</t>
  </si>
  <si>
    <t>Подршка усаглашеном управљању шумама у бафер зони компоненте добра светске природне баштине "Древне и нетакнуте букове шуме Карпата и других региона Европе" у Националном парку "Фрушка гора"</t>
  </si>
  <si>
    <t>Управљање шумама у бафер зони</t>
  </si>
  <si>
    <t>26</t>
  </si>
  <si>
    <t>СТУДЕНТСКИ СТАНДАРД</t>
  </si>
  <si>
    <t>2007</t>
  </si>
  <si>
    <t>Подршка у образовању ученика и студената</t>
  </si>
  <si>
    <t>4001</t>
  </si>
  <si>
    <t>Студентско становање у Србији</t>
  </si>
  <si>
    <t>960</t>
  </si>
  <si>
    <t>Постизање стандарда  зелене градње</t>
  </si>
  <si>
    <t>Подрка у циљу унапређења енергетске ефикасности и ефикасне употребе материјала</t>
  </si>
  <si>
    <t>Развој ефикасног система финансирања заштите животне средине</t>
  </si>
  <si>
    <t>0007</t>
  </si>
  <si>
    <t>Изградња само-балансираних соларних електрана капацитета 1 GW са батеријским системима за складиштење електричне енергије</t>
  </si>
  <si>
    <t>Производња и коришћење обновљиве енергије</t>
  </si>
  <si>
    <t>Износ планиран у буџету за 2026. годину</t>
  </si>
  <si>
    <t>укупан износ:</t>
  </si>
  <si>
    <t>Озелењавање у циљу заштите и очувања предеоног диверзитета</t>
  </si>
  <si>
    <t>ИПА 2020 - Животна средина и клима и неалоцирана средства</t>
  </si>
  <si>
    <t>ОП ИПА 2024 Пројекат набавке мобилних дробилица за грађевински отпад и ОП ИПА 2025 Нови 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</si>
</sst>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horizontal="center" vertical="center" textRotation="90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0" fillId="0" borderId="1" xfId="0" applyNumberFormat="1" applyBorder="1"/>
    <xf numFmtId="0" fontId="0" fillId="0" borderId="1" xfId="0" applyBorder="1"/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oslav.buncic\Documents\Budzet%202026\Zeleni%20budzet\Zeleni%20projekti%20pivot.xlsx" TargetMode="External"/><Relationship Id="rId1" Type="http://schemas.openxmlformats.org/officeDocument/2006/relationships/externalLinkPath" Target="Zeleni%20projekti%20piv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ivot"/>
      <sheetName val="pivot (2)"/>
      <sheetName val="pivot (3)"/>
    </sheetNames>
    <sheetDataSet>
      <sheetData sheetId="0"/>
      <sheetData sheetId="1"/>
      <sheetData sheetId="2">
        <row r="12">
          <cell r="M12" t="str">
            <v>0702-5015</v>
          </cell>
          <cell r="N12">
            <v>14775858000</v>
          </cell>
        </row>
        <row r="13">
          <cell r="M13" t="str">
            <v>0702-5027</v>
          </cell>
          <cell r="N13">
            <v>10900000000</v>
          </cell>
        </row>
        <row r="14">
          <cell r="M14" t="str">
            <v>0702-5039</v>
          </cell>
          <cell r="N14">
            <v>60000000</v>
          </cell>
        </row>
        <row r="15">
          <cell r="M15" t="str">
            <v>0702-5046</v>
          </cell>
          <cell r="N15">
            <v>3304000000</v>
          </cell>
        </row>
        <row r="16">
          <cell r="M16" t="str">
            <v>0702-5047</v>
          </cell>
          <cell r="N16">
            <v>1000000000</v>
          </cell>
        </row>
        <row r="17">
          <cell r="M17" t="str">
            <v>0702-5049</v>
          </cell>
          <cell r="N17">
            <v>400000000</v>
          </cell>
        </row>
        <row r="18">
          <cell r="M18" t="str">
            <v>0702-5051</v>
          </cell>
          <cell r="N18">
            <v>381994000</v>
          </cell>
        </row>
        <row r="19">
          <cell r="M19" t="str">
            <v>0702-5054</v>
          </cell>
          <cell r="N19">
            <v>137300000</v>
          </cell>
        </row>
        <row r="20">
          <cell r="M20" t="str">
            <v>0702-5055</v>
          </cell>
          <cell r="N20">
            <v>10000000</v>
          </cell>
        </row>
        <row r="21">
          <cell r="M21" t="str">
            <v>0702-5056</v>
          </cell>
          <cell r="N21">
            <v>79880000</v>
          </cell>
        </row>
        <row r="22">
          <cell r="M22" t="str">
            <v>0702-5057</v>
          </cell>
          <cell r="N22">
            <v>432000000</v>
          </cell>
        </row>
        <row r="23">
          <cell r="M23" t="str">
            <v>0702-5058</v>
          </cell>
          <cell r="N23">
            <v>1300000000</v>
          </cell>
        </row>
        <row r="24">
          <cell r="M24" t="str">
            <v>0702-5059</v>
          </cell>
          <cell r="N24">
            <v>55000000</v>
          </cell>
        </row>
        <row r="25">
          <cell r="M25" t="str">
            <v>0702-5070</v>
          </cell>
          <cell r="N25">
            <v>8000000000</v>
          </cell>
        </row>
        <row r="26">
          <cell r="M26" t="str">
            <v>0702-5071</v>
          </cell>
          <cell r="N26">
            <v>2000000000</v>
          </cell>
        </row>
        <row r="27">
          <cell r="M27" t="str">
            <v>0702-5072</v>
          </cell>
          <cell r="N27">
            <v>26045104000</v>
          </cell>
        </row>
        <row r="28">
          <cell r="M28" t="str">
            <v>0702-5082</v>
          </cell>
          <cell r="N28">
            <v>17004185000</v>
          </cell>
        </row>
        <row r="29">
          <cell r="M29" t="str">
            <v>0702-5084</v>
          </cell>
          <cell r="N29">
            <v>1000000</v>
          </cell>
        </row>
        <row r="30">
          <cell r="M30" t="str">
            <v>1101-0003</v>
          </cell>
          <cell r="N30">
            <v>352000000</v>
          </cell>
        </row>
        <row r="31">
          <cell r="M31" t="str">
            <v>0401-0002</v>
          </cell>
          <cell r="N31">
            <v>430246000</v>
          </cell>
        </row>
        <row r="32">
          <cell r="M32" t="str">
            <v>0401-0003</v>
          </cell>
          <cell r="N32">
            <v>17400000</v>
          </cell>
        </row>
        <row r="33">
          <cell r="M33" t="str">
            <v>0401-0004</v>
          </cell>
          <cell r="N33">
            <v>7027383000</v>
          </cell>
        </row>
        <row r="34">
          <cell r="M34" t="str">
            <v>0401-4010</v>
          </cell>
          <cell r="N34">
            <v>213508000</v>
          </cell>
        </row>
        <row r="35">
          <cell r="M35" t="str">
            <v>0401-4012</v>
          </cell>
          <cell r="N35">
            <v>463189000</v>
          </cell>
        </row>
        <row r="36">
          <cell r="M36" t="str">
            <v>0401-4013</v>
          </cell>
          <cell r="N36">
            <v>222518000</v>
          </cell>
        </row>
        <row r="37">
          <cell r="M37" t="str">
            <v>0401-5001</v>
          </cell>
          <cell r="N37">
            <v>57715000</v>
          </cell>
        </row>
        <row r="38">
          <cell r="M38" t="str">
            <v>0401-5003</v>
          </cell>
          <cell r="N38">
            <v>701209000</v>
          </cell>
        </row>
        <row r="39">
          <cell r="M39" t="str">
            <v>0401-7069</v>
          </cell>
          <cell r="N39">
            <v>587093000</v>
          </cell>
        </row>
        <row r="40">
          <cell r="M40" t="str">
            <v>0401-7086</v>
          </cell>
          <cell r="N40">
            <v>953813000</v>
          </cell>
        </row>
        <row r="41">
          <cell r="M41" t="str">
            <v>0106-0002</v>
          </cell>
          <cell r="N41">
            <v>800000000</v>
          </cell>
        </row>
        <row r="42">
          <cell r="M42" t="str">
            <v>0404-0014</v>
          </cell>
          <cell r="N42">
            <v>170000000</v>
          </cell>
        </row>
        <row r="43">
          <cell r="M43" t="str">
            <v>0404-4008</v>
          </cell>
          <cell r="N43">
            <v>130000000</v>
          </cell>
        </row>
        <row r="44">
          <cell r="M44" t="str">
            <v>0404-4010</v>
          </cell>
          <cell r="N44">
            <v>500000000</v>
          </cell>
        </row>
        <row r="45">
          <cell r="M45" t="str">
            <v>0404-4012</v>
          </cell>
          <cell r="N45">
            <v>350000000</v>
          </cell>
        </row>
        <row r="46">
          <cell r="M46" t="str">
            <v>0405-0002</v>
          </cell>
          <cell r="N46">
            <v>730000000</v>
          </cell>
        </row>
        <row r="47">
          <cell r="M47" t="str">
            <v>0405-0004</v>
          </cell>
          <cell r="N47">
            <v>150000000</v>
          </cell>
        </row>
        <row r="48">
          <cell r="M48" t="str">
            <v>0405-4009</v>
          </cell>
          <cell r="N48">
            <v>66000000</v>
          </cell>
        </row>
        <row r="49">
          <cell r="M49" t="str">
            <v>0405-4011</v>
          </cell>
          <cell r="N49">
            <v>84168000</v>
          </cell>
        </row>
        <row r="50">
          <cell r="M50" t="str">
            <v>0405-4014</v>
          </cell>
          <cell r="N50">
            <v>3000000</v>
          </cell>
        </row>
        <row r="51">
          <cell r="M51" t="str">
            <v>0406-0004</v>
          </cell>
          <cell r="N51">
            <v>1350000000</v>
          </cell>
        </row>
        <row r="52">
          <cell r="M52" t="str">
            <v>0406-0005</v>
          </cell>
          <cell r="N52">
            <v>700000000</v>
          </cell>
        </row>
        <row r="53">
          <cell r="M53" t="str">
            <v>0406-0006</v>
          </cell>
          <cell r="N53">
            <v>400000000</v>
          </cell>
        </row>
        <row r="54">
          <cell r="M54" t="str">
            <v>0406-0007</v>
          </cell>
          <cell r="N54">
            <v>2878957000</v>
          </cell>
        </row>
        <row r="55">
          <cell r="M55" t="str">
            <v>0406-4003</v>
          </cell>
          <cell r="N55">
            <v>17700000</v>
          </cell>
        </row>
        <row r="56">
          <cell r="M56" t="str">
            <v>0406-4015</v>
          </cell>
          <cell r="N56">
            <v>200000000</v>
          </cell>
        </row>
        <row r="57">
          <cell r="M57" t="str">
            <v>0406-4018</v>
          </cell>
          <cell r="N57">
            <v>65050000</v>
          </cell>
        </row>
        <row r="58">
          <cell r="M58" t="str">
            <v>0406-4020</v>
          </cell>
          <cell r="N58">
            <v>1190856000</v>
          </cell>
        </row>
        <row r="59">
          <cell r="M59" t="str">
            <v>0406-4021</v>
          </cell>
          <cell r="N59">
            <v>348100000</v>
          </cell>
        </row>
        <row r="60">
          <cell r="M60" t="str">
            <v>0406-5003</v>
          </cell>
          <cell r="N60">
            <v>500000000</v>
          </cell>
        </row>
        <row r="61">
          <cell r="M61" t="str">
            <v>0406-7069</v>
          </cell>
          <cell r="N61">
            <v>660468000</v>
          </cell>
        </row>
        <row r="62">
          <cell r="M62" t="str">
            <v>0406-7083</v>
          </cell>
          <cell r="N62">
            <v>1867364000</v>
          </cell>
        </row>
        <row r="63">
          <cell r="M63" t="str">
            <v>0406-7086</v>
          </cell>
          <cell r="N63">
            <v>308097000</v>
          </cell>
        </row>
        <row r="64">
          <cell r="M64" t="str">
            <v>0406-4022</v>
          </cell>
          <cell r="N64">
            <v>3959523000</v>
          </cell>
        </row>
        <row r="65">
          <cell r="M65" t="str">
            <v>0407-4003</v>
          </cell>
          <cell r="N65">
            <v>3215018000</v>
          </cell>
        </row>
        <row r="66">
          <cell r="M66" t="str">
            <v>0407-4004</v>
          </cell>
          <cell r="N66">
            <v>225150000</v>
          </cell>
        </row>
        <row r="67">
          <cell r="M67" t="str">
            <v>0407-4007</v>
          </cell>
          <cell r="N67">
            <v>669525000</v>
          </cell>
        </row>
        <row r="68">
          <cell r="M68" t="str">
            <v>0407-5001</v>
          </cell>
          <cell r="N68">
            <v>1825990000</v>
          </cell>
        </row>
        <row r="69">
          <cell r="M69" t="str">
            <v>2007-4001</v>
          </cell>
          <cell r="N69">
            <v>430560000</v>
          </cell>
        </row>
        <row r="70">
          <cell r="M70" t="str">
            <v>0501-4006</v>
          </cell>
          <cell r="N70">
            <v>538440000</v>
          </cell>
        </row>
        <row r="71">
          <cell r="M71" t="str">
            <v>0501-4012</v>
          </cell>
          <cell r="N71">
            <v>288990000</v>
          </cell>
        </row>
        <row r="72">
          <cell r="M72" t="str">
            <v>0501-5001</v>
          </cell>
          <cell r="N72">
            <v>45000000</v>
          </cell>
        </row>
        <row r="73">
          <cell r="M73" t="str">
            <v>0502-4007</v>
          </cell>
          <cell r="N73">
            <v>112500000</v>
          </cell>
        </row>
        <row r="74">
          <cell r="M74" t="str">
            <v>0502-4009</v>
          </cell>
          <cell r="N74">
            <v>582905000</v>
          </cell>
        </row>
        <row r="75">
          <cell r="M75" t="str">
            <v>0502-4010</v>
          </cell>
          <cell r="N75">
            <v>721155000</v>
          </cell>
        </row>
        <row r="76">
          <cell r="M76" t="str">
            <v>0502-4011</v>
          </cell>
          <cell r="N76">
            <v>14446000</v>
          </cell>
        </row>
        <row r="77">
          <cell r="M77" t="str">
            <v>0502-4012</v>
          </cell>
          <cell r="N77">
            <v>1178400000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1FB27-BA95-4590-B574-38957EF3BF9D}">
  <sheetPr>
    <pageSetUpPr fitToPage="1"/>
  </sheetPr>
  <dimension ref="A1:P69"/>
  <sheetViews>
    <sheetView tabSelected="1" view="pageBreakPreview" topLeftCell="A55" zoomScaleNormal="100" zoomScaleSheetLayoutView="100" workbookViewId="0">
      <selection activeCell="F61" sqref="F61"/>
    </sheetView>
  </sheetViews>
  <sheetFormatPr defaultRowHeight="15" x14ac:dyDescent="0.25"/>
  <cols>
    <col min="1" max="1" width="3.7109375" bestFit="1" customWidth="1"/>
    <col min="2" max="2" width="39.7109375" customWidth="1"/>
    <col min="3" max="3" width="10.5703125" bestFit="1" customWidth="1"/>
    <col min="4" max="4" width="24.85546875" style="3" customWidth="1"/>
    <col min="5" max="5" width="10" customWidth="1"/>
    <col min="6" max="6" width="28.5703125" style="4" customWidth="1"/>
    <col min="7" max="7" width="30.7109375" style="4" customWidth="1"/>
    <col min="8" max="8" width="19.5703125" style="4" customWidth="1"/>
    <col min="9" max="9" width="22.140625" style="4" customWidth="1"/>
    <col min="10" max="10" width="15.28515625" style="4" customWidth="1"/>
    <col min="11" max="11" width="26.5703125" style="4" customWidth="1"/>
    <col min="12" max="12" width="20.7109375" style="4" customWidth="1"/>
    <col min="13" max="13" width="13.42578125" customWidth="1"/>
    <col min="14" max="14" width="21.7109375" customWidth="1"/>
    <col min="15" max="15" width="32.85546875" customWidth="1"/>
    <col min="16" max="16" width="22.140625" customWidth="1"/>
  </cols>
  <sheetData>
    <row r="1" spans="1:16" x14ac:dyDescent="0.25">
      <c r="A1" s="13" t="s">
        <v>101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6" ht="105" x14ac:dyDescent="0.25">
      <c r="A2" s="1" t="s">
        <v>0</v>
      </c>
      <c r="B2" s="2" t="s">
        <v>1</v>
      </c>
      <c r="C2" s="2" t="s">
        <v>102</v>
      </c>
      <c r="D2" s="2" t="s">
        <v>103</v>
      </c>
      <c r="E2" s="2" t="s">
        <v>104</v>
      </c>
      <c r="F2" s="2" t="s">
        <v>105</v>
      </c>
      <c r="G2" s="2" t="s">
        <v>106</v>
      </c>
      <c r="H2" s="2" t="s">
        <v>107</v>
      </c>
      <c r="I2" s="2" t="s">
        <v>108</v>
      </c>
      <c r="J2" s="2" t="s">
        <v>109</v>
      </c>
      <c r="K2" s="2" t="s">
        <v>110</v>
      </c>
      <c r="L2" s="2" t="s">
        <v>111</v>
      </c>
      <c r="M2" s="2" t="s">
        <v>112</v>
      </c>
      <c r="N2" s="2" t="s">
        <v>113</v>
      </c>
      <c r="O2" s="2" t="s">
        <v>114</v>
      </c>
      <c r="P2" s="2" t="s">
        <v>283</v>
      </c>
    </row>
    <row r="3" spans="1:16" ht="60" x14ac:dyDescent="0.25">
      <c r="A3" s="5" t="s">
        <v>211</v>
      </c>
      <c r="B3" s="5" t="s">
        <v>212</v>
      </c>
      <c r="C3" s="5" t="s">
        <v>27</v>
      </c>
      <c r="D3" s="6" t="s">
        <v>213</v>
      </c>
      <c r="E3" s="5" t="s">
        <v>41</v>
      </c>
      <c r="F3" s="6" t="s">
        <v>287</v>
      </c>
      <c r="G3" s="5" t="s">
        <v>214</v>
      </c>
      <c r="H3" s="6" t="s">
        <v>5</v>
      </c>
      <c r="I3" s="5" t="s">
        <v>6</v>
      </c>
      <c r="J3" s="6" t="s">
        <v>215</v>
      </c>
      <c r="K3" s="5" t="s">
        <v>6</v>
      </c>
      <c r="L3" s="6" t="s">
        <v>7</v>
      </c>
      <c r="M3" s="6" t="s">
        <v>8</v>
      </c>
      <c r="N3" s="8" t="s">
        <v>215</v>
      </c>
      <c r="O3" s="9" t="s">
        <v>216</v>
      </c>
      <c r="P3" s="10">
        <f>VLOOKUP(CONCATENATE(C3,"-",E3),'[1]pivot (3)'!$M$12:$N$85,2,0)</f>
        <v>348100000</v>
      </c>
    </row>
    <row r="4" spans="1:16" ht="72" x14ac:dyDescent="0.25">
      <c r="A4" s="5" t="s">
        <v>211</v>
      </c>
      <c r="B4" s="5" t="s">
        <v>212</v>
      </c>
      <c r="C4" s="5" t="s">
        <v>27</v>
      </c>
      <c r="D4" s="6" t="s">
        <v>213</v>
      </c>
      <c r="E4" s="5" t="s">
        <v>44</v>
      </c>
      <c r="F4" s="6" t="s">
        <v>45</v>
      </c>
      <c r="G4" s="5" t="s">
        <v>214</v>
      </c>
      <c r="H4" s="6" t="s">
        <v>5</v>
      </c>
      <c r="I4" s="5" t="s">
        <v>6</v>
      </c>
      <c r="J4" s="6" t="s">
        <v>217</v>
      </c>
      <c r="K4" s="5" t="s">
        <v>6</v>
      </c>
      <c r="L4" s="6" t="s">
        <v>7</v>
      </c>
      <c r="M4" s="6" t="s">
        <v>8</v>
      </c>
      <c r="N4" s="8" t="s">
        <v>218</v>
      </c>
      <c r="O4" s="9" t="s">
        <v>219</v>
      </c>
      <c r="P4" s="10">
        <f>VLOOKUP(CONCATENATE(C4,"-",E4),'[1]pivot (3)'!$M$12:$N$85,2,0)</f>
        <v>660468000</v>
      </c>
    </row>
    <row r="5" spans="1:16" ht="48" x14ac:dyDescent="0.25">
      <c r="A5" s="5" t="s">
        <v>211</v>
      </c>
      <c r="B5" s="5" t="s">
        <v>212</v>
      </c>
      <c r="C5" s="5" t="s">
        <v>27</v>
      </c>
      <c r="D5" s="6" t="s">
        <v>213</v>
      </c>
      <c r="E5" s="5" t="s">
        <v>29</v>
      </c>
      <c r="F5" s="6" t="s">
        <v>30</v>
      </c>
      <c r="G5" s="5" t="s">
        <v>214</v>
      </c>
      <c r="H5" s="6" t="s">
        <v>5</v>
      </c>
      <c r="I5" s="5" t="s">
        <v>6</v>
      </c>
      <c r="J5" s="6" t="s">
        <v>5</v>
      </c>
      <c r="K5" s="5" t="s">
        <v>6</v>
      </c>
      <c r="L5" s="6" t="s">
        <v>7</v>
      </c>
      <c r="M5" s="6" t="s">
        <v>8</v>
      </c>
      <c r="N5" s="8" t="s">
        <v>228</v>
      </c>
      <c r="O5" s="11"/>
      <c r="P5" s="10">
        <f>VLOOKUP(CONCATENATE(C5,"-",E5),'[1]pivot (3)'!$M$12:$N$85,2,0)</f>
        <v>700000000</v>
      </c>
    </row>
    <row r="6" spans="1:16" ht="48" x14ac:dyDescent="0.25">
      <c r="A6" s="5" t="s">
        <v>211</v>
      </c>
      <c r="B6" s="5" t="s">
        <v>212</v>
      </c>
      <c r="C6" s="5" t="s">
        <v>27</v>
      </c>
      <c r="D6" s="6" t="s">
        <v>213</v>
      </c>
      <c r="E6" s="5" t="s">
        <v>35</v>
      </c>
      <c r="F6" s="6" t="s">
        <v>36</v>
      </c>
      <c r="G6" s="5" t="s">
        <v>214</v>
      </c>
      <c r="H6" s="6" t="s">
        <v>5</v>
      </c>
      <c r="I6" s="5" t="s">
        <v>6</v>
      </c>
      <c r="J6" s="6" t="s">
        <v>220</v>
      </c>
      <c r="K6" s="5" t="s">
        <v>6</v>
      </c>
      <c r="L6" s="6" t="s">
        <v>7</v>
      </c>
      <c r="M6" s="6" t="s">
        <v>8</v>
      </c>
      <c r="N6" s="8" t="s">
        <v>221</v>
      </c>
      <c r="O6" s="9"/>
      <c r="P6" s="10">
        <f>VLOOKUP(CONCATENATE(C6,"-",E6),'[1]pivot (3)'!$M$12:$N$85,2,0)</f>
        <v>200000000</v>
      </c>
    </row>
    <row r="7" spans="1:16" ht="60" x14ac:dyDescent="0.25">
      <c r="A7" s="5" t="s">
        <v>211</v>
      </c>
      <c r="B7" s="5" t="s">
        <v>212</v>
      </c>
      <c r="C7" s="5" t="s">
        <v>2</v>
      </c>
      <c r="D7" s="6" t="s">
        <v>222</v>
      </c>
      <c r="E7" s="5" t="s">
        <v>14</v>
      </c>
      <c r="F7" s="6" t="s">
        <v>15</v>
      </c>
      <c r="G7" s="5" t="s">
        <v>214</v>
      </c>
      <c r="H7" s="6" t="s">
        <v>39</v>
      </c>
      <c r="I7" s="5" t="s">
        <v>6</v>
      </c>
      <c r="J7" s="6" t="s">
        <v>223</v>
      </c>
      <c r="K7" s="5" t="s">
        <v>6</v>
      </c>
      <c r="L7" s="6" t="s">
        <v>7</v>
      </c>
      <c r="M7" s="6" t="s">
        <v>8</v>
      </c>
      <c r="N7" s="8" t="s">
        <v>224</v>
      </c>
      <c r="O7" s="9"/>
      <c r="P7" s="10">
        <f>VLOOKUP(CONCATENATE(C7,"-",E7),'[1]pivot (3)'!$M$12:$N$85,2,0)</f>
        <v>350000000</v>
      </c>
    </row>
    <row r="8" spans="1:16" ht="60" x14ac:dyDescent="0.25">
      <c r="A8" s="5" t="s">
        <v>211</v>
      </c>
      <c r="B8" s="5" t="s">
        <v>212</v>
      </c>
      <c r="C8" s="5" t="s">
        <v>2</v>
      </c>
      <c r="D8" s="6" t="s">
        <v>222</v>
      </c>
      <c r="E8" s="5" t="s">
        <v>9</v>
      </c>
      <c r="F8" s="6" t="s">
        <v>10</v>
      </c>
      <c r="G8" s="5" t="s">
        <v>214</v>
      </c>
      <c r="H8" s="6" t="s">
        <v>5</v>
      </c>
      <c r="I8" s="5" t="s">
        <v>6</v>
      </c>
      <c r="J8" s="6" t="s">
        <v>225</v>
      </c>
      <c r="K8" s="5" t="s">
        <v>6</v>
      </c>
      <c r="L8" s="6" t="s">
        <v>7</v>
      </c>
      <c r="M8" s="6" t="s">
        <v>8</v>
      </c>
      <c r="N8" s="8" t="s">
        <v>224</v>
      </c>
      <c r="O8" s="9"/>
      <c r="P8" s="10">
        <f>VLOOKUP(CONCATENATE(C8,"-",E8),'[1]pivot (3)'!$M$12:$N$85,2,0)</f>
        <v>130000000</v>
      </c>
    </row>
    <row r="9" spans="1:16" ht="96" x14ac:dyDescent="0.25">
      <c r="A9" s="5" t="s">
        <v>211</v>
      </c>
      <c r="B9" s="5" t="s">
        <v>212</v>
      </c>
      <c r="C9" s="5" t="s">
        <v>27</v>
      </c>
      <c r="D9" s="6" t="s">
        <v>213</v>
      </c>
      <c r="E9" s="5" t="s">
        <v>33</v>
      </c>
      <c r="F9" s="6" t="s">
        <v>34</v>
      </c>
      <c r="G9" s="5" t="s">
        <v>214</v>
      </c>
      <c r="H9" s="6" t="s">
        <v>13</v>
      </c>
      <c r="I9" s="5" t="s">
        <v>6</v>
      </c>
      <c r="J9" s="6" t="s">
        <v>226</v>
      </c>
      <c r="K9" s="5" t="s">
        <v>6</v>
      </c>
      <c r="L9" s="6" t="s">
        <v>7</v>
      </c>
      <c r="M9" s="6" t="s">
        <v>8</v>
      </c>
      <c r="N9" s="8" t="s">
        <v>227</v>
      </c>
      <c r="O9" s="9"/>
      <c r="P9" s="10">
        <f>VLOOKUP(CONCATENATE(C9,"-",E9),'[1]pivot (3)'!$M$12:$N$85,2,0)</f>
        <v>17700000</v>
      </c>
    </row>
    <row r="10" spans="1:16" ht="60" x14ac:dyDescent="0.25">
      <c r="A10" s="5" t="s">
        <v>211</v>
      </c>
      <c r="B10" s="5" t="s">
        <v>212</v>
      </c>
      <c r="C10" s="5" t="s">
        <v>2</v>
      </c>
      <c r="D10" s="6" t="s">
        <v>222</v>
      </c>
      <c r="E10" s="5" t="s">
        <v>3</v>
      </c>
      <c r="F10" s="6" t="s">
        <v>4</v>
      </c>
      <c r="G10" s="5" t="s">
        <v>214</v>
      </c>
      <c r="H10" s="6" t="s">
        <v>5</v>
      </c>
      <c r="I10" s="5" t="s">
        <v>6</v>
      </c>
      <c r="J10" s="6" t="s">
        <v>225</v>
      </c>
      <c r="K10" s="5" t="s">
        <v>6</v>
      </c>
      <c r="L10" s="6" t="s">
        <v>7</v>
      </c>
      <c r="M10" s="6" t="s">
        <v>8</v>
      </c>
      <c r="N10" s="8" t="s">
        <v>224</v>
      </c>
      <c r="O10" s="9"/>
      <c r="P10" s="10">
        <f>VLOOKUP(CONCATENATE(C10,"-",E10),'[1]pivot (3)'!$M$12:$N$85,2,0)</f>
        <v>170000000</v>
      </c>
    </row>
    <row r="11" spans="1:16" ht="48" x14ac:dyDescent="0.25">
      <c r="A11" s="5" t="s">
        <v>211</v>
      </c>
      <c r="B11" s="5" t="s">
        <v>212</v>
      </c>
      <c r="C11" s="5" t="s">
        <v>27</v>
      </c>
      <c r="D11" s="6" t="s">
        <v>213</v>
      </c>
      <c r="E11" s="5" t="s">
        <v>20</v>
      </c>
      <c r="F11" s="6" t="s">
        <v>28</v>
      </c>
      <c r="G11" s="5" t="s">
        <v>214</v>
      </c>
      <c r="H11" s="6" t="s">
        <v>5</v>
      </c>
      <c r="I11" s="5" t="s">
        <v>6</v>
      </c>
      <c r="J11" s="6" t="s">
        <v>229</v>
      </c>
      <c r="K11" s="5" t="s">
        <v>6</v>
      </c>
      <c r="L11" s="6" t="s">
        <v>7</v>
      </c>
      <c r="M11" s="6" t="s">
        <v>8</v>
      </c>
      <c r="N11" s="8" t="s">
        <v>230</v>
      </c>
      <c r="O11" s="9"/>
      <c r="P11" s="10">
        <f>VLOOKUP(CONCATENATE(C11,"-",E11),'[1]pivot (3)'!$M$12:$N$85,2,0)</f>
        <v>1350000000</v>
      </c>
    </row>
    <row r="12" spans="1:16" ht="60" x14ac:dyDescent="0.25">
      <c r="A12" s="5" t="s">
        <v>211</v>
      </c>
      <c r="B12" s="5" t="s">
        <v>212</v>
      </c>
      <c r="C12" s="7" t="s">
        <v>27</v>
      </c>
      <c r="D12" s="6" t="s">
        <v>213</v>
      </c>
      <c r="E12" s="7" t="s">
        <v>280</v>
      </c>
      <c r="F12" s="6" t="s">
        <v>52</v>
      </c>
      <c r="G12" s="5" t="s">
        <v>214</v>
      </c>
      <c r="H12" s="6" t="s">
        <v>26</v>
      </c>
      <c r="I12" s="5" t="s">
        <v>6</v>
      </c>
      <c r="J12" s="6" t="s">
        <v>233</v>
      </c>
      <c r="K12" s="5" t="s">
        <v>6</v>
      </c>
      <c r="L12" s="6" t="s">
        <v>7</v>
      </c>
      <c r="M12" s="6" t="s">
        <v>8</v>
      </c>
      <c r="N12" s="8" t="s">
        <v>234</v>
      </c>
      <c r="O12" s="9"/>
      <c r="P12" s="10">
        <f>VLOOKUP(CONCATENATE(C12,"-",E12),'[1]pivot (3)'!$M$12:$N$85,2,0)</f>
        <v>2878957000</v>
      </c>
    </row>
    <row r="13" spans="1:16" ht="156" x14ac:dyDescent="0.25">
      <c r="A13" s="5" t="s">
        <v>211</v>
      </c>
      <c r="B13" s="5" t="s">
        <v>212</v>
      </c>
      <c r="C13" s="5" t="s">
        <v>49</v>
      </c>
      <c r="D13" s="6" t="s">
        <v>50</v>
      </c>
      <c r="E13" s="5" t="s">
        <v>33</v>
      </c>
      <c r="F13" s="6" t="s">
        <v>54</v>
      </c>
      <c r="G13" s="5" t="s">
        <v>214</v>
      </c>
      <c r="H13" s="6" t="s">
        <v>5</v>
      </c>
      <c r="I13" s="5" t="s">
        <v>6</v>
      </c>
      <c r="J13" s="6" t="s">
        <v>235</v>
      </c>
      <c r="K13" s="5" t="s">
        <v>6</v>
      </c>
      <c r="L13" s="6" t="s">
        <v>7</v>
      </c>
      <c r="M13" s="6" t="s">
        <v>8</v>
      </c>
      <c r="N13" s="8" t="s">
        <v>236</v>
      </c>
      <c r="O13" s="9" t="s">
        <v>237</v>
      </c>
      <c r="P13" s="10">
        <f>VLOOKUP(CONCATENATE(C13,"-",E13),'[1]pivot (3)'!$M$12:$N$85,2,0)</f>
        <v>3215018000</v>
      </c>
    </row>
    <row r="14" spans="1:16" ht="60" x14ac:dyDescent="0.25">
      <c r="A14" s="5" t="s">
        <v>211</v>
      </c>
      <c r="B14" s="5" t="s">
        <v>212</v>
      </c>
      <c r="C14" s="5" t="s">
        <v>27</v>
      </c>
      <c r="D14" s="6" t="s">
        <v>213</v>
      </c>
      <c r="E14" s="5" t="s">
        <v>42</v>
      </c>
      <c r="F14" s="6" t="s">
        <v>43</v>
      </c>
      <c r="G14" s="5" t="s">
        <v>214</v>
      </c>
      <c r="H14" s="6" t="s">
        <v>5</v>
      </c>
      <c r="I14" s="5" t="s">
        <v>6</v>
      </c>
      <c r="J14" s="6" t="s">
        <v>238</v>
      </c>
      <c r="K14" s="5" t="s">
        <v>6</v>
      </c>
      <c r="L14" s="6" t="s">
        <v>7</v>
      </c>
      <c r="M14" s="6" t="s">
        <v>8</v>
      </c>
      <c r="N14" s="8" t="s">
        <v>239</v>
      </c>
      <c r="O14" s="9" t="s">
        <v>216</v>
      </c>
      <c r="P14" s="10">
        <f>VLOOKUP(CONCATENATE(C14,"-",E14),'[1]pivot (3)'!$M$12:$N$85,2,0)</f>
        <v>500000000</v>
      </c>
    </row>
    <row r="15" spans="1:16" ht="72" x14ac:dyDescent="0.25">
      <c r="A15" s="5" t="s">
        <v>211</v>
      </c>
      <c r="B15" s="5" t="s">
        <v>212</v>
      </c>
      <c r="C15" s="5" t="s">
        <v>27</v>
      </c>
      <c r="D15" s="6" t="s">
        <v>213</v>
      </c>
      <c r="E15" s="5" t="s">
        <v>40</v>
      </c>
      <c r="F15" s="6" t="s">
        <v>240</v>
      </c>
      <c r="G15" s="5" t="s">
        <v>214</v>
      </c>
      <c r="H15" s="6" t="s">
        <v>5</v>
      </c>
      <c r="I15" s="5" t="s">
        <v>6</v>
      </c>
      <c r="J15" s="6" t="s">
        <v>241</v>
      </c>
      <c r="K15" s="5" t="s">
        <v>6</v>
      </c>
      <c r="L15" s="6" t="s">
        <v>7</v>
      </c>
      <c r="M15" s="6" t="s">
        <v>8</v>
      </c>
      <c r="N15" s="8" t="s">
        <v>242</v>
      </c>
      <c r="O15" s="9" t="s">
        <v>216</v>
      </c>
      <c r="P15" s="10">
        <f>VLOOKUP(CONCATENATE(C15,"-",E15),'[1]pivot (3)'!$M$12:$N$85,2,0)</f>
        <v>1190856000</v>
      </c>
    </row>
    <row r="16" spans="1:16" ht="72" x14ac:dyDescent="0.25">
      <c r="A16" s="5" t="s">
        <v>211</v>
      </c>
      <c r="B16" s="5" t="s">
        <v>212</v>
      </c>
      <c r="C16" s="5" t="s">
        <v>27</v>
      </c>
      <c r="D16" s="6" t="s">
        <v>213</v>
      </c>
      <c r="E16" s="5">
        <v>4022</v>
      </c>
      <c r="F16" s="6" t="s">
        <v>261</v>
      </c>
      <c r="G16" s="5" t="s">
        <v>214</v>
      </c>
      <c r="H16" s="6" t="s">
        <v>5</v>
      </c>
      <c r="I16" s="5" t="s">
        <v>6</v>
      </c>
      <c r="J16" s="6" t="s">
        <v>262</v>
      </c>
      <c r="K16" s="5" t="s">
        <v>6</v>
      </c>
      <c r="L16" s="6" t="s">
        <v>7</v>
      </c>
      <c r="M16" s="6" t="s">
        <v>8</v>
      </c>
      <c r="N16" s="8" t="s">
        <v>252</v>
      </c>
      <c r="O16" s="9" t="s">
        <v>194</v>
      </c>
      <c r="P16" s="10">
        <f>VLOOKUP(CONCATENATE(C16,"-",E16),'[1]pivot (3)'!$M$12:$N$85,2,0)</f>
        <v>3959523000</v>
      </c>
    </row>
    <row r="17" spans="1:16" ht="72" x14ac:dyDescent="0.25">
      <c r="A17" s="5" t="s">
        <v>211</v>
      </c>
      <c r="B17" s="5" t="s">
        <v>212</v>
      </c>
      <c r="C17" s="5" t="s">
        <v>16</v>
      </c>
      <c r="D17" s="6" t="s">
        <v>231</v>
      </c>
      <c r="E17" s="5" t="s">
        <v>24</v>
      </c>
      <c r="F17" s="6" t="s">
        <v>25</v>
      </c>
      <c r="G17" s="5" t="s">
        <v>214</v>
      </c>
      <c r="H17" s="6" t="s">
        <v>26</v>
      </c>
      <c r="I17" s="5" t="s">
        <v>6</v>
      </c>
      <c r="J17" s="6" t="s">
        <v>243</v>
      </c>
      <c r="K17" s="5" t="s">
        <v>6</v>
      </c>
      <c r="L17" s="6" t="s">
        <v>7</v>
      </c>
      <c r="M17" s="6" t="s">
        <v>8</v>
      </c>
      <c r="N17" s="8" t="s">
        <v>244</v>
      </c>
      <c r="O17" s="9" t="s">
        <v>245</v>
      </c>
      <c r="P17" s="10">
        <f>VLOOKUP(CONCATENATE(C17,"-",E17),'[1]pivot (3)'!$M$12:$N$85,2,0)</f>
        <v>84168000</v>
      </c>
    </row>
    <row r="18" spans="1:16" ht="36" x14ac:dyDescent="0.25">
      <c r="A18" s="5" t="s">
        <v>211</v>
      </c>
      <c r="B18" s="5" t="s">
        <v>212</v>
      </c>
      <c r="C18" s="5" t="s">
        <v>16</v>
      </c>
      <c r="D18" s="6" t="s">
        <v>231</v>
      </c>
      <c r="E18" s="5" t="s">
        <v>22</v>
      </c>
      <c r="F18" s="6" t="s">
        <v>23</v>
      </c>
      <c r="G18" s="5" t="s">
        <v>214</v>
      </c>
      <c r="H18" s="6" t="s">
        <v>19</v>
      </c>
      <c r="I18" s="5" t="s">
        <v>6</v>
      </c>
      <c r="J18" s="6" t="s">
        <v>23</v>
      </c>
      <c r="K18" s="5" t="s">
        <v>6</v>
      </c>
      <c r="L18" s="6" t="s">
        <v>7</v>
      </c>
      <c r="M18" s="6" t="s">
        <v>8</v>
      </c>
      <c r="N18" s="8" t="s">
        <v>246</v>
      </c>
      <c r="O18" s="9"/>
      <c r="P18" s="10">
        <f>VLOOKUP(CONCATENATE(C18,"-",E18),'[1]pivot (3)'!$M$12:$N$85,2,0)</f>
        <v>66000000</v>
      </c>
    </row>
    <row r="19" spans="1:16" ht="48" x14ac:dyDescent="0.25">
      <c r="A19" s="5" t="s">
        <v>211</v>
      </c>
      <c r="B19" s="5" t="s">
        <v>212</v>
      </c>
      <c r="C19" s="5" t="s">
        <v>16</v>
      </c>
      <c r="D19" s="6" t="s">
        <v>231</v>
      </c>
      <c r="E19" s="5" t="s">
        <v>17</v>
      </c>
      <c r="F19" s="6" t="s">
        <v>18</v>
      </c>
      <c r="G19" s="5" t="s">
        <v>214</v>
      </c>
      <c r="H19" s="6" t="s">
        <v>19</v>
      </c>
      <c r="I19" s="5" t="s">
        <v>6</v>
      </c>
      <c r="J19" s="6" t="s">
        <v>231</v>
      </c>
      <c r="K19" s="5" t="s">
        <v>6</v>
      </c>
      <c r="L19" s="6" t="s">
        <v>7</v>
      </c>
      <c r="M19" s="6" t="s">
        <v>8</v>
      </c>
      <c r="N19" s="8" t="s">
        <v>231</v>
      </c>
      <c r="O19" s="9" t="s">
        <v>247</v>
      </c>
      <c r="P19" s="10">
        <f>VLOOKUP(CONCATENATE(C19,"-",E19),'[1]pivot (3)'!$M$12:$N$85,2,0)</f>
        <v>730000000</v>
      </c>
    </row>
    <row r="20" spans="1:16" ht="48" x14ac:dyDescent="0.25">
      <c r="A20" s="5" t="s">
        <v>211</v>
      </c>
      <c r="B20" s="5" t="s">
        <v>212</v>
      </c>
      <c r="C20" s="5" t="s">
        <v>16</v>
      </c>
      <c r="D20" s="6" t="s">
        <v>231</v>
      </c>
      <c r="E20" s="5" t="s">
        <v>20</v>
      </c>
      <c r="F20" s="6" t="s">
        <v>285</v>
      </c>
      <c r="G20" s="5" t="s">
        <v>214</v>
      </c>
      <c r="H20" s="6" t="s">
        <v>19</v>
      </c>
      <c r="I20" s="5" t="s">
        <v>6</v>
      </c>
      <c r="J20" s="6" t="s">
        <v>21</v>
      </c>
      <c r="K20" s="5" t="s">
        <v>6</v>
      </c>
      <c r="L20" s="6" t="s">
        <v>7</v>
      </c>
      <c r="M20" s="6" t="s">
        <v>8</v>
      </c>
      <c r="N20" s="8" t="s">
        <v>232</v>
      </c>
      <c r="O20" s="9"/>
      <c r="P20" s="10">
        <f>VLOOKUP(CONCATENATE(C20,"-",E20),'[1]pivot (3)'!$M$12:$N$85,2,0)</f>
        <v>150000000</v>
      </c>
    </row>
    <row r="21" spans="1:16" ht="72" x14ac:dyDescent="0.25">
      <c r="A21" s="5" t="s">
        <v>211</v>
      </c>
      <c r="B21" s="5" t="s">
        <v>212</v>
      </c>
      <c r="C21" s="5" t="s">
        <v>16</v>
      </c>
      <c r="D21" s="6" t="s">
        <v>231</v>
      </c>
      <c r="E21" s="5">
        <v>4014</v>
      </c>
      <c r="F21" s="6" t="s">
        <v>268</v>
      </c>
      <c r="G21" s="5" t="s">
        <v>214</v>
      </c>
      <c r="H21" s="6" t="s">
        <v>39</v>
      </c>
      <c r="I21" s="5" t="s">
        <v>6</v>
      </c>
      <c r="J21" s="6" t="s">
        <v>269</v>
      </c>
      <c r="K21" s="5" t="s">
        <v>6</v>
      </c>
      <c r="L21" s="6" t="s">
        <v>7</v>
      </c>
      <c r="M21" s="6" t="s">
        <v>8</v>
      </c>
      <c r="N21" s="8" t="s">
        <v>232</v>
      </c>
      <c r="O21" s="9"/>
      <c r="P21" s="10">
        <f>VLOOKUP(CONCATENATE(C21,"-",E21),'[1]pivot (3)'!$M$12:$N$85,2,0)</f>
        <v>3000000</v>
      </c>
    </row>
    <row r="22" spans="1:16" ht="108" x14ac:dyDescent="0.25">
      <c r="A22" s="5" t="s">
        <v>211</v>
      </c>
      <c r="B22" s="5" t="s">
        <v>212</v>
      </c>
      <c r="C22" s="5" t="s">
        <v>49</v>
      </c>
      <c r="D22" s="6" t="s">
        <v>50</v>
      </c>
      <c r="E22" s="5" t="s">
        <v>55</v>
      </c>
      <c r="F22" s="6" t="s">
        <v>56</v>
      </c>
      <c r="G22" s="5" t="s">
        <v>214</v>
      </c>
      <c r="H22" s="6" t="s">
        <v>5</v>
      </c>
      <c r="I22" s="5" t="s">
        <v>6</v>
      </c>
      <c r="J22" s="6" t="s">
        <v>248</v>
      </c>
      <c r="K22" s="5" t="s">
        <v>6</v>
      </c>
      <c r="L22" s="6" t="s">
        <v>7</v>
      </c>
      <c r="M22" s="6" t="s">
        <v>8</v>
      </c>
      <c r="N22" s="8" t="s">
        <v>249</v>
      </c>
      <c r="O22" s="9" t="s">
        <v>250</v>
      </c>
      <c r="P22" s="10">
        <f>VLOOKUP(CONCATENATE(C22,"-",E22),'[1]pivot (3)'!$M$12:$N$85,2,0)</f>
        <v>225150000</v>
      </c>
    </row>
    <row r="23" spans="1:16" ht="84" x14ac:dyDescent="0.25">
      <c r="A23" s="5" t="s">
        <v>211</v>
      </c>
      <c r="B23" s="5" t="s">
        <v>212</v>
      </c>
      <c r="C23" s="5" t="s">
        <v>49</v>
      </c>
      <c r="D23" s="6" t="s">
        <v>50</v>
      </c>
      <c r="E23" s="5">
        <v>5001</v>
      </c>
      <c r="F23" s="6" t="s">
        <v>53</v>
      </c>
      <c r="G23" s="5" t="s">
        <v>214</v>
      </c>
      <c r="H23" s="6" t="s">
        <v>5</v>
      </c>
      <c r="I23" s="5" t="s">
        <v>6</v>
      </c>
      <c r="J23" s="6" t="s">
        <v>251</v>
      </c>
      <c r="K23" s="5" t="s">
        <v>6</v>
      </c>
      <c r="L23" s="6" t="s">
        <v>7</v>
      </c>
      <c r="M23" s="6" t="s">
        <v>8</v>
      </c>
      <c r="N23" s="8" t="s">
        <v>252</v>
      </c>
      <c r="O23" s="9" t="s">
        <v>253</v>
      </c>
      <c r="P23" s="10">
        <f>VLOOKUP(CONCATENATE(C23,"-",E23),'[1]pivot (3)'!$M$12:$N$85,2,0)</f>
        <v>1825990000</v>
      </c>
    </row>
    <row r="24" spans="1:16" ht="168" x14ac:dyDescent="0.25">
      <c r="A24" s="5" t="s">
        <v>211</v>
      </c>
      <c r="B24" s="5" t="s">
        <v>212</v>
      </c>
      <c r="C24" s="5" t="s">
        <v>27</v>
      </c>
      <c r="D24" s="6" t="s">
        <v>213</v>
      </c>
      <c r="E24" s="5" t="s">
        <v>48</v>
      </c>
      <c r="F24" s="6" t="s">
        <v>286</v>
      </c>
      <c r="G24" s="5" t="s">
        <v>214</v>
      </c>
      <c r="H24" s="6" t="s">
        <v>5</v>
      </c>
      <c r="I24" s="5" t="s">
        <v>6</v>
      </c>
      <c r="J24" s="6" t="s">
        <v>254</v>
      </c>
      <c r="K24" s="5" t="s">
        <v>6</v>
      </c>
      <c r="L24" s="6" t="s">
        <v>7</v>
      </c>
      <c r="M24" s="6" t="s">
        <v>8</v>
      </c>
      <c r="N24" s="8" t="s">
        <v>255</v>
      </c>
      <c r="O24" s="9" t="s">
        <v>256</v>
      </c>
      <c r="P24" s="10">
        <f>VLOOKUP(CONCATENATE(C24,"-",E24),'[1]pivot (3)'!$M$12:$N$85,2,0)</f>
        <v>308097000</v>
      </c>
    </row>
    <row r="25" spans="1:16" ht="48" x14ac:dyDescent="0.25">
      <c r="A25" s="5" t="s">
        <v>211</v>
      </c>
      <c r="B25" s="5" t="s">
        <v>212</v>
      </c>
      <c r="C25" s="5" t="s">
        <v>27</v>
      </c>
      <c r="D25" s="6" t="s">
        <v>213</v>
      </c>
      <c r="E25" s="5" t="s">
        <v>46</v>
      </c>
      <c r="F25" s="6" t="s">
        <v>47</v>
      </c>
      <c r="G25" s="5" t="s">
        <v>214</v>
      </c>
      <c r="H25" s="6" t="s">
        <v>5</v>
      </c>
      <c r="I25" s="5" t="s">
        <v>6</v>
      </c>
      <c r="J25" s="6" t="s">
        <v>257</v>
      </c>
      <c r="K25" s="5" t="s">
        <v>6</v>
      </c>
      <c r="L25" s="6" t="s">
        <v>7</v>
      </c>
      <c r="M25" s="6" t="s">
        <v>8</v>
      </c>
      <c r="N25" s="8" t="s">
        <v>258</v>
      </c>
      <c r="O25" s="9" t="s">
        <v>219</v>
      </c>
      <c r="P25" s="10">
        <f>VLOOKUP(CONCATENATE(C25,"-",E25),'[1]pivot (3)'!$M$12:$N$85,2,0)</f>
        <v>1867364000</v>
      </c>
    </row>
    <row r="26" spans="1:16" ht="120" x14ac:dyDescent="0.25">
      <c r="A26" s="5" t="s">
        <v>211</v>
      </c>
      <c r="B26" s="5" t="s">
        <v>212</v>
      </c>
      <c r="C26" s="5" t="s">
        <v>27</v>
      </c>
      <c r="D26" s="6" t="s">
        <v>213</v>
      </c>
      <c r="E26" s="5" t="s">
        <v>37</v>
      </c>
      <c r="F26" s="6" t="s">
        <v>38</v>
      </c>
      <c r="G26" s="5" t="s">
        <v>214</v>
      </c>
      <c r="H26" s="6" t="s">
        <v>39</v>
      </c>
      <c r="I26" s="5" t="s">
        <v>6</v>
      </c>
      <c r="J26" s="6" t="s">
        <v>259</v>
      </c>
      <c r="K26" s="5" t="s">
        <v>6</v>
      </c>
      <c r="L26" s="6" t="s">
        <v>7</v>
      </c>
      <c r="M26" s="6" t="s">
        <v>8</v>
      </c>
      <c r="N26" s="8" t="s">
        <v>260</v>
      </c>
      <c r="O26" s="9"/>
      <c r="P26" s="10">
        <f>VLOOKUP(CONCATENATE(C26,"-",E26),'[1]pivot (3)'!$M$12:$N$85,2,0)</f>
        <v>65050000</v>
      </c>
    </row>
    <row r="27" spans="1:16" ht="48" x14ac:dyDescent="0.25">
      <c r="A27" s="5" t="s">
        <v>211</v>
      </c>
      <c r="B27" s="5" t="s">
        <v>212</v>
      </c>
      <c r="C27" s="5" t="s">
        <v>27</v>
      </c>
      <c r="D27" s="6" t="s">
        <v>213</v>
      </c>
      <c r="E27" s="5" t="s">
        <v>31</v>
      </c>
      <c r="F27" s="6" t="s">
        <v>32</v>
      </c>
      <c r="G27" s="5" t="s">
        <v>214</v>
      </c>
      <c r="H27" s="6" t="s">
        <v>5</v>
      </c>
      <c r="I27" s="5" t="s">
        <v>6</v>
      </c>
      <c r="J27" s="6" t="s">
        <v>263</v>
      </c>
      <c r="K27" s="5" t="s">
        <v>6</v>
      </c>
      <c r="L27" s="6" t="s">
        <v>7</v>
      </c>
      <c r="M27" s="6" t="s">
        <v>8</v>
      </c>
      <c r="N27" s="8" t="s">
        <v>264</v>
      </c>
      <c r="O27" s="9"/>
      <c r="P27" s="10">
        <f>VLOOKUP(CONCATENATE(C27,"-",E27),'[1]pivot (3)'!$M$12:$N$85,2,0)</f>
        <v>400000000</v>
      </c>
    </row>
    <row r="28" spans="1:16" ht="48" x14ac:dyDescent="0.25">
      <c r="A28" s="5" t="s">
        <v>211</v>
      </c>
      <c r="B28" s="5" t="s">
        <v>212</v>
      </c>
      <c r="C28" s="5" t="s">
        <v>2</v>
      </c>
      <c r="D28" s="6" t="s">
        <v>222</v>
      </c>
      <c r="E28" s="5" t="s">
        <v>11</v>
      </c>
      <c r="F28" s="6" t="s">
        <v>12</v>
      </c>
      <c r="G28" s="5" t="s">
        <v>214</v>
      </c>
      <c r="H28" s="6" t="s">
        <v>13</v>
      </c>
      <c r="I28" s="5" t="s">
        <v>6</v>
      </c>
      <c r="J28" s="6" t="s">
        <v>265</v>
      </c>
      <c r="K28" s="5" t="s">
        <v>6</v>
      </c>
      <c r="L28" s="6" t="s">
        <v>7</v>
      </c>
      <c r="M28" s="6" t="s">
        <v>8</v>
      </c>
      <c r="N28" s="8" t="s">
        <v>266</v>
      </c>
      <c r="O28" s="9"/>
      <c r="P28" s="10">
        <f>VLOOKUP(CONCATENATE(C28,"-",E28),'[1]pivot (3)'!$M$12:$N$85,2,0)</f>
        <v>500000000</v>
      </c>
    </row>
    <row r="29" spans="1:16" ht="24" x14ac:dyDescent="0.25">
      <c r="A29" s="5" t="s">
        <v>211</v>
      </c>
      <c r="B29" s="5" t="s">
        <v>212</v>
      </c>
      <c r="C29" s="5" t="s">
        <v>49</v>
      </c>
      <c r="D29" s="6" t="s">
        <v>50</v>
      </c>
      <c r="E29" s="5">
        <v>4007</v>
      </c>
      <c r="F29" s="6" t="s">
        <v>267</v>
      </c>
      <c r="G29" s="5" t="s">
        <v>214</v>
      </c>
      <c r="H29" s="6"/>
      <c r="I29" s="5" t="s">
        <v>90</v>
      </c>
      <c r="J29" s="6"/>
      <c r="K29" s="5" t="s">
        <v>90</v>
      </c>
      <c r="L29" s="6"/>
      <c r="M29" s="6"/>
      <c r="N29" s="8"/>
      <c r="O29" s="9"/>
      <c r="P29" s="10">
        <f>VLOOKUP(CONCATENATE(C29,"-",E29),'[1]pivot (3)'!$M$12:$N$85,2,0)</f>
        <v>669525000</v>
      </c>
    </row>
    <row r="30" spans="1:16" ht="48" x14ac:dyDescent="0.25">
      <c r="A30" s="5" t="s">
        <v>115</v>
      </c>
      <c r="B30" s="5" t="s">
        <v>116</v>
      </c>
      <c r="C30" s="5" t="s">
        <v>69</v>
      </c>
      <c r="D30" s="6" t="s">
        <v>70</v>
      </c>
      <c r="E30" s="5" t="s">
        <v>117</v>
      </c>
      <c r="F30" s="6" t="s">
        <v>85</v>
      </c>
      <c r="G30" s="5" t="s">
        <v>118</v>
      </c>
      <c r="H30" s="6" t="s">
        <v>39</v>
      </c>
      <c r="I30" s="5" t="s">
        <v>6</v>
      </c>
      <c r="J30" s="6" t="s">
        <v>88</v>
      </c>
      <c r="K30" s="5" t="s">
        <v>6</v>
      </c>
      <c r="L30" s="6" t="s">
        <v>7</v>
      </c>
      <c r="M30" s="6" t="s">
        <v>8</v>
      </c>
      <c r="N30" s="8" t="s">
        <v>119</v>
      </c>
      <c r="O30" s="9" t="s">
        <v>120</v>
      </c>
      <c r="P30" s="10">
        <f>VLOOKUP(CONCATENATE(C30,"-",E30),'[1]pivot (3)'!$M$12:$N$85,2,0)</f>
        <v>79880000</v>
      </c>
    </row>
    <row r="31" spans="1:16" ht="48" x14ac:dyDescent="0.25">
      <c r="A31" s="5" t="s">
        <v>115</v>
      </c>
      <c r="B31" s="5" t="s">
        <v>116</v>
      </c>
      <c r="C31" s="5" t="s">
        <v>69</v>
      </c>
      <c r="D31" s="6" t="s">
        <v>70</v>
      </c>
      <c r="E31" s="5" t="s">
        <v>121</v>
      </c>
      <c r="F31" s="6" t="s">
        <v>87</v>
      </c>
      <c r="G31" s="5" t="s">
        <v>118</v>
      </c>
      <c r="H31" s="6" t="s">
        <v>39</v>
      </c>
      <c r="I31" s="5" t="s">
        <v>6</v>
      </c>
      <c r="J31" s="6" t="s">
        <v>88</v>
      </c>
      <c r="K31" s="5" t="s">
        <v>6</v>
      </c>
      <c r="L31" s="6" t="s">
        <v>7</v>
      </c>
      <c r="M31" s="6" t="s">
        <v>8</v>
      </c>
      <c r="N31" s="8" t="s">
        <v>122</v>
      </c>
      <c r="O31" s="9" t="s">
        <v>120</v>
      </c>
      <c r="P31" s="10">
        <f>VLOOKUP(CONCATENATE(C31,"-",E31),'[1]pivot (3)'!$M$12:$N$85,2,0)</f>
        <v>1300000000</v>
      </c>
    </row>
    <row r="32" spans="1:16" ht="48" x14ac:dyDescent="0.25">
      <c r="A32" s="5" t="s">
        <v>115</v>
      </c>
      <c r="B32" s="5" t="s">
        <v>116</v>
      </c>
      <c r="C32" s="5" t="s">
        <v>69</v>
      </c>
      <c r="D32" s="6" t="s">
        <v>70</v>
      </c>
      <c r="E32" s="5" t="s">
        <v>123</v>
      </c>
      <c r="F32" s="6" t="s">
        <v>78</v>
      </c>
      <c r="G32" s="5" t="s">
        <v>118</v>
      </c>
      <c r="H32" s="6" t="s">
        <v>5</v>
      </c>
      <c r="I32" s="5" t="s">
        <v>6</v>
      </c>
      <c r="J32" s="6" t="s">
        <v>124</v>
      </c>
      <c r="K32" s="5" t="s">
        <v>6</v>
      </c>
      <c r="L32" s="6" t="s">
        <v>7</v>
      </c>
      <c r="M32" s="6" t="s">
        <v>8</v>
      </c>
      <c r="N32" s="8" t="s">
        <v>125</v>
      </c>
      <c r="O32" s="9" t="s">
        <v>76</v>
      </c>
      <c r="P32" s="10">
        <f>VLOOKUP(CONCATENATE(C32,"-",E32),'[1]pivot (3)'!$M$12:$N$85,2,0)</f>
        <v>2000000000</v>
      </c>
    </row>
    <row r="33" spans="1:16" ht="72" x14ac:dyDescent="0.25">
      <c r="A33" s="5" t="s">
        <v>115</v>
      </c>
      <c r="B33" s="5" t="s">
        <v>116</v>
      </c>
      <c r="C33" s="5" t="s">
        <v>69</v>
      </c>
      <c r="D33" s="6" t="s">
        <v>70</v>
      </c>
      <c r="E33" s="5" t="s">
        <v>126</v>
      </c>
      <c r="F33" s="6" t="s">
        <v>89</v>
      </c>
      <c r="G33" s="5" t="s">
        <v>118</v>
      </c>
      <c r="H33" s="6" t="s">
        <v>39</v>
      </c>
      <c r="I33" s="5" t="s">
        <v>6</v>
      </c>
      <c r="J33" s="6" t="s">
        <v>61</v>
      </c>
      <c r="K33" s="5" t="s">
        <v>6</v>
      </c>
      <c r="L33" s="6" t="s">
        <v>7</v>
      </c>
      <c r="M33" s="6" t="s">
        <v>8</v>
      </c>
      <c r="N33" s="8" t="s">
        <v>127</v>
      </c>
      <c r="O33" s="9" t="s">
        <v>128</v>
      </c>
      <c r="P33" s="10">
        <f>VLOOKUP(CONCATENATE(C33,"-",E33),'[1]pivot (3)'!$M$12:$N$85,2,0)</f>
        <v>26045104000</v>
      </c>
    </row>
    <row r="34" spans="1:16" ht="60" x14ac:dyDescent="0.25">
      <c r="A34" s="5" t="s">
        <v>115</v>
      </c>
      <c r="B34" s="5" t="s">
        <v>116</v>
      </c>
      <c r="C34" s="5" t="s">
        <v>69</v>
      </c>
      <c r="D34" s="6" t="s">
        <v>70</v>
      </c>
      <c r="E34" s="5" t="s">
        <v>129</v>
      </c>
      <c r="F34" s="6" t="s">
        <v>73</v>
      </c>
      <c r="G34" s="5" t="s">
        <v>118</v>
      </c>
      <c r="H34" s="6" t="s">
        <v>39</v>
      </c>
      <c r="I34" s="5" t="s">
        <v>6</v>
      </c>
      <c r="J34" s="6" t="s">
        <v>61</v>
      </c>
      <c r="K34" s="5" t="s">
        <v>6</v>
      </c>
      <c r="L34" s="6" t="s">
        <v>7</v>
      </c>
      <c r="M34" s="6" t="s">
        <v>8</v>
      </c>
      <c r="N34" s="8" t="s">
        <v>71</v>
      </c>
      <c r="O34" s="9" t="s">
        <v>130</v>
      </c>
      <c r="P34" s="10">
        <f>VLOOKUP(CONCATENATE(C34,"-",E34),'[1]pivot (3)'!$M$12:$N$85,2,0)</f>
        <v>17004185000</v>
      </c>
    </row>
    <row r="35" spans="1:16" ht="48" x14ac:dyDescent="0.25">
      <c r="A35" s="5" t="s">
        <v>115</v>
      </c>
      <c r="B35" s="5" t="s">
        <v>116</v>
      </c>
      <c r="C35" s="5" t="s">
        <v>69</v>
      </c>
      <c r="D35" s="6" t="s">
        <v>70</v>
      </c>
      <c r="E35" s="5" t="s">
        <v>131</v>
      </c>
      <c r="F35" s="6" t="s">
        <v>86</v>
      </c>
      <c r="G35" s="5" t="s">
        <v>118</v>
      </c>
      <c r="H35" s="6" t="s">
        <v>39</v>
      </c>
      <c r="I35" s="5" t="s">
        <v>6</v>
      </c>
      <c r="J35" s="6" t="s">
        <v>88</v>
      </c>
      <c r="K35" s="5" t="s">
        <v>6</v>
      </c>
      <c r="L35" s="6" t="s">
        <v>7</v>
      </c>
      <c r="M35" s="6" t="s">
        <v>8</v>
      </c>
      <c r="N35" s="8" t="s">
        <v>119</v>
      </c>
      <c r="O35" s="9" t="s">
        <v>120</v>
      </c>
      <c r="P35" s="10">
        <f>VLOOKUP(CONCATENATE(C35,"-",E35),'[1]pivot (3)'!$M$12:$N$85,2,0)</f>
        <v>432000000</v>
      </c>
    </row>
    <row r="36" spans="1:16" ht="48" x14ac:dyDescent="0.25">
      <c r="A36" s="5" t="s">
        <v>115</v>
      </c>
      <c r="B36" s="5" t="s">
        <v>116</v>
      </c>
      <c r="C36" s="5" t="s">
        <v>69</v>
      </c>
      <c r="D36" s="6" t="s">
        <v>70</v>
      </c>
      <c r="E36" s="5" t="s">
        <v>132</v>
      </c>
      <c r="F36" s="6" t="s">
        <v>133</v>
      </c>
      <c r="G36" s="5" t="s">
        <v>118</v>
      </c>
      <c r="H36" s="6" t="s">
        <v>5</v>
      </c>
      <c r="I36" s="5" t="s">
        <v>6</v>
      </c>
      <c r="J36" s="6" t="s">
        <v>124</v>
      </c>
      <c r="K36" s="5" t="s">
        <v>6</v>
      </c>
      <c r="L36" s="6" t="s">
        <v>7</v>
      </c>
      <c r="M36" s="6" t="s">
        <v>8</v>
      </c>
      <c r="N36" s="8" t="s">
        <v>125</v>
      </c>
      <c r="O36" s="9" t="s">
        <v>134</v>
      </c>
      <c r="P36" s="10">
        <f>VLOOKUP(CONCATENATE(C36,"-",E36),'[1]pivot (3)'!$M$12:$N$85,2,0)</f>
        <v>400000000</v>
      </c>
    </row>
    <row r="37" spans="1:16" ht="96" x14ac:dyDescent="0.25">
      <c r="A37" s="5" t="s">
        <v>115</v>
      </c>
      <c r="B37" s="5" t="s">
        <v>116</v>
      </c>
      <c r="C37" s="5" t="s">
        <v>91</v>
      </c>
      <c r="D37" s="6" t="s">
        <v>92</v>
      </c>
      <c r="E37" s="5" t="s">
        <v>51</v>
      </c>
      <c r="F37" s="6" t="s">
        <v>93</v>
      </c>
      <c r="G37" s="5" t="s">
        <v>135</v>
      </c>
      <c r="H37" s="6" t="s">
        <v>39</v>
      </c>
      <c r="I37" s="5" t="s">
        <v>6</v>
      </c>
      <c r="J37" s="6" t="s">
        <v>136</v>
      </c>
      <c r="K37" s="5" t="s">
        <v>6</v>
      </c>
      <c r="L37" s="6" t="s">
        <v>7</v>
      </c>
      <c r="M37" s="6" t="s">
        <v>8</v>
      </c>
      <c r="N37" s="8" t="s">
        <v>137</v>
      </c>
      <c r="O37" s="9" t="s">
        <v>138</v>
      </c>
      <c r="P37" s="10">
        <f>VLOOKUP(CONCATENATE(C37,"-",E37),'[1]pivot (3)'!$M$12:$N$85,2,0)</f>
        <v>352000000</v>
      </c>
    </row>
    <row r="38" spans="1:16" ht="48" x14ac:dyDescent="0.25">
      <c r="A38" s="5" t="s">
        <v>115</v>
      </c>
      <c r="B38" s="5" t="s">
        <v>116</v>
      </c>
      <c r="C38" s="5" t="s">
        <v>69</v>
      </c>
      <c r="D38" s="6" t="s">
        <v>70</v>
      </c>
      <c r="E38" s="5" t="s">
        <v>141</v>
      </c>
      <c r="F38" s="6" t="s">
        <v>142</v>
      </c>
      <c r="G38" s="5" t="s">
        <v>118</v>
      </c>
      <c r="H38" s="6" t="s">
        <v>39</v>
      </c>
      <c r="I38" s="5" t="s">
        <v>6</v>
      </c>
      <c r="J38" s="6" t="s">
        <v>83</v>
      </c>
      <c r="K38" s="5" t="s">
        <v>6</v>
      </c>
      <c r="L38" s="6" t="s">
        <v>7</v>
      </c>
      <c r="M38" s="6" t="s">
        <v>8</v>
      </c>
      <c r="N38" s="8" t="s">
        <v>119</v>
      </c>
      <c r="O38" s="9" t="s">
        <v>143</v>
      </c>
      <c r="P38" s="10">
        <f>VLOOKUP(CONCATENATE(C38,"-",E38),'[1]pivot (3)'!$M$12:$N$85,2,0)</f>
        <v>55000000</v>
      </c>
    </row>
    <row r="39" spans="1:16" ht="60" x14ac:dyDescent="0.25">
      <c r="A39" s="5" t="s">
        <v>115</v>
      </c>
      <c r="B39" s="5" t="s">
        <v>116</v>
      </c>
      <c r="C39" s="5" t="s">
        <v>69</v>
      </c>
      <c r="D39" s="6" t="s">
        <v>70</v>
      </c>
      <c r="E39" s="5" t="s">
        <v>144</v>
      </c>
      <c r="F39" s="6" t="s">
        <v>77</v>
      </c>
      <c r="G39" s="5" t="s">
        <v>118</v>
      </c>
      <c r="H39" s="6" t="s">
        <v>5</v>
      </c>
      <c r="I39" s="5" t="s">
        <v>6</v>
      </c>
      <c r="J39" s="6" t="s">
        <v>145</v>
      </c>
      <c r="K39" s="5" t="s">
        <v>6</v>
      </c>
      <c r="L39" s="6" t="s">
        <v>7</v>
      </c>
      <c r="M39" s="6" t="s">
        <v>8</v>
      </c>
      <c r="N39" s="8" t="s">
        <v>146</v>
      </c>
      <c r="O39" s="9" t="s">
        <v>147</v>
      </c>
      <c r="P39" s="10">
        <f>VLOOKUP(CONCATENATE(C39,"-",E39),'[1]pivot (3)'!$M$12:$N$85,2,0)</f>
        <v>8000000000</v>
      </c>
    </row>
    <row r="40" spans="1:16" ht="60" x14ac:dyDescent="0.25">
      <c r="A40" s="5" t="s">
        <v>115</v>
      </c>
      <c r="B40" s="5" t="s">
        <v>116</v>
      </c>
      <c r="C40" s="5" t="s">
        <v>69</v>
      </c>
      <c r="D40" s="6" t="s">
        <v>70</v>
      </c>
      <c r="E40" s="5" t="s">
        <v>148</v>
      </c>
      <c r="F40" s="6" t="s">
        <v>149</v>
      </c>
      <c r="G40" s="5" t="s">
        <v>118</v>
      </c>
      <c r="H40" s="6" t="s">
        <v>39</v>
      </c>
      <c r="I40" s="5" t="s">
        <v>6</v>
      </c>
      <c r="J40" s="6" t="s">
        <v>61</v>
      </c>
      <c r="K40" s="5" t="s">
        <v>6</v>
      </c>
      <c r="L40" s="6" t="s">
        <v>7</v>
      </c>
      <c r="M40" s="6" t="s">
        <v>8</v>
      </c>
      <c r="N40" s="8" t="s">
        <v>150</v>
      </c>
      <c r="O40" s="9" t="s">
        <v>130</v>
      </c>
      <c r="P40" s="10">
        <f>VLOOKUP(CONCATENATE(C40,"-",E40),'[1]pivot (3)'!$M$12:$N$85,2,0)</f>
        <v>1000000</v>
      </c>
    </row>
    <row r="41" spans="1:16" ht="60" x14ac:dyDescent="0.25">
      <c r="A41" s="5" t="s">
        <v>115</v>
      </c>
      <c r="B41" s="5" t="s">
        <v>116</v>
      </c>
      <c r="C41" s="5" t="s">
        <v>69</v>
      </c>
      <c r="D41" s="6" t="s">
        <v>70</v>
      </c>
      <c r="E41" s="5" t="s">
        <v>151</v>
      </c>
      <c r="F41" s="6" t="s">
        <v>152</v>
      </c>
      <c r="G41" s="5" t="s">
        <v>118</v>
      </c>
      <c r="H41" s="6" t="s">
        <v>39</v>
      </c>
      <c r="I41" s="5" t="s">
        <v>6</v>
      </c>
      <c r="J41" s="6" t="s">
        <v>61</v>
      </c>
      <c r="K41" s="5" t="s">
        <v>6</v>
      </c>
      <c r="L41" s="6" t="s">
        <v>7</v>
      </c>
      <c r="M41" s="6" t="s">
        <v>8</v>
      </c>
      <c r="N41" s="8" t="s">
        <v>71</v>
      </c>
      <c r="O41" s="9" t="s">
        <v>130</v>
      </c>
      <c r="P41" s="10">
        <f>VLOOKUP(CONCATENATE(C41,"-",E41),'[1]pivot (3)'!$M$12:$N$85,2,0)</f>
        <v>14775858000</v>
      </c>
    </row>
    <row r="42" spans="1:16" ht="60" x14ac:dyDescent="0.25">
      <c r="A42" s="5" t="s">
        <v>115</v>
      </c>
      <c r="B42" s="5" t="s">
        <v>116</v>
      </c>
      <c r="C42" s="5" t="s">
        <v>69</v>
      </c>
      <c r="D42" s="6" t="s">
        <v>70</v>
      </c>
      <c r="E42" s="5" t="s">
        <v>153</v>
      </c>
      <c r="F42" s="6" t="s">
        <v>154</v>
      </c>
      <c r="G42" s="5" t="s">
        <v>118</v>
      </c>
      <c r="H42" s="6" t="s">
        <v>39</v>
      </c>
      <c r="I42" s="5" t="s">
        <v>6</v>
      </c>
      <c r="J42" s="6" t="s">
        <v>61</v>
      </c>
      <c r="K42" s="5" t="s">
        <v>6</v>
      </c>
      <c r="L42" s="6" t="s">
        <v>7</v>
      </c>
      <c r="M42" s="6" t="s">
        <v>8</v>
      </c>
      <c r="N42" s="8" t="s">
        <v>71</v>
      </c>
      <c r="O42" s="9" t="s">
        <v>130</v>
      </c>
      <c r="P42" s="10">
        <f>VLOOKUP(CONCATENATE(C42,"-",E42),'[1]pivot (3)'!$M$12:$N$85,2,0)</f>
        <v>10900000000</v>
      </c>
    </row>
    <row r="43" spans="1:16" ht="36" x14ac:dyDescent="0.25">
      <c r="A43" s="5" t="s">
        <v>115</v>
      </c>
      <c r="B43" s="5" t="s">
        <v>116</v>
      </c>
      <c r="C43" s="5" t="s">
        <v>69</v>
      </c>
      <c r="D43" s="6" t="s">
        <v>70</v>
      </c>
      <c r="E43" s="5" t="s">
        <v>155</v>
      </c>
      <c r="F43" s="6" t="s">
        <v>79</v>
      </c>
      <c r="G43" s="5" t="s">
        <v>118</v>
      </c>
      <c r="H43" s="6" t="s">
        <v>5</v>
      </c>
      <c r="I43" s="5" t="s">
        <v>6</v>
      </c>
      <c r="J43" s="6" t="s">
        <v>139</v>
      </c>
      <c r="K43" s="5" t="s">
        <v>6</v>
      </c>
      <c r="L43" s="6" t="s">
        <v>7</v>
      </c>
      <c r="M43" s="6" t="s">
        <v>8</v>
      </c>
      <c r="N43" s="8" t="s">
        <v>156</v>
      </c>
      <c r="O43" s="9" t="s">
        <v>140</v>
      </c>
      <c r="P43" s="10">
        <f>VLOOKUP(CONCATENATE(C43,"-",E43),'[1]pivot (3)'!$M$12:$N$85,2,0)</f>
        <v>60000000</v>
      </c>
    </row>
    <row r="44" spans="1:16" ht="60" x14ac:dyDescent="0.25">
      <c r="A44" s="5" t="s">
        <v>115</v>
      </c>
      <c r="B44" s="5" t="s">
        <v>116</v>
      </c>
      <c r="C44" s="5" t="s">
        <v>69</v>
      </c>
      <c r="D44" s="6" t="s">
        <v>70</v>
      </c>
      <c r="E44" s="5" t="s">
        <v>157</v>
      </c>
      <c r="F44" s="6" t="s">
        <v>72</v>
      </c>
      <c r="G44" s="5" t="s">
        <v>118</v>
      </c>
      <c r="H44" s="6" t="s">
        <v>39</v>
      </c>
      <c r="I44" s="5" t="s">
        <v>6</v>
      </c>
      <c r="J44" s="6" t="s">
        <v>61</v>
      </c>
      <c r="K44" s="5" t="s">
        <v>6</v>
      </c>
      <c r="L44" s="6" t="s">
        <v>7</v>
      </c>
      <c r="M44" s="6" t="s">
        <v>8</v>
      </c>
      <c r="N44" s="8" t="s">
        <v>71</v>
      </c>
      <c r="O44" s="9" t="s">
        <v>130</v>
      </c>
      <c r="P44" s="10">
        <f>VLOOKUP(CONCATENATE(C44,"-",E44),'[1]pivot (3)'!$M$12:$N$85,2,0)</f>
        <v>3304000000</v>
      </c>
    </row>
    <row r="45" spans="1:16" ht="36" x14ac:dyDescent="0.25">
      <c r="A45" s="5" t="s">
        <v>115</v>
      </c>
      <c r="B45" s="5" t="s">
        <v>116</v>
      </c>
      <c r="C45" s="5" t="s">
        <v>69</v>
      </c>
      <c r="D45" s="6" t="s">
        <v>70</v>
      </c>
      <c r="E45" s="5" t="s">
        <v>158</v>
      </c>
      <c r="F45" s="6" t="s">
        <v>74</v>
      </c>
      <c r="G45" s="5" t="s">
        <v>118</v>
      </c>
      <c r="H45" s="6" t="s">
        <v>5</v>
      </c>
      <c r="I45" s="5" t="s">
        <v>6</v>
      </c>
      <c r="J45" s="6" t="s">
        <v>159</v>
      </c>
      <c r="K45" s="5" t="s">
        <v>6</v>
      </c>
      <c r="L45" s="6" t="s">
        <v>7</v>
      </c>
      <c r="M45" s="6" t="s">
        <v>8</v>
      </c>
      <c r="N45" s="8" t="s">
        <v>75</v>
      </c>
      <c r="O45" s="9" t="s">
        <v>160</v>
      </c>
      <c r="P45" s="10">
        <f>VLOOKUP(CONCATENATE(C45,"-",E45),'[1]pivot (3)'!$M$12:$N$85,2,0)</f>
        <v>1000000000</v>
      </c>
    </row>
    <row r="46" spans="1:16" ht="36" x14ac:dyDescent="0.25">
      <c r="A46" s="5" t="s">
        <v>115</v>
      </c>
      <c r="B46" s="5" t="s">
        <v>116</v>
      </c>
      <c r="C46" s="5" t="s">
        <v>69</v>
      </c>
      <c r="D46" s="6" t="s">
        <v>70</v>
      </c>
      <c r="E46" s="5" t="s">
        <v>161</v>
      </c>
      <c r="F46" s="6" t="s">
        <v>81</v>
      </c>
      <c r="G46" s="5" t="s">
        <v>118</v>
      </c>
      <c r="H46" s="6" t="s">
        <v>61</v>
      </c>
      <c r="I46" s="5" t="s">
        <v>6</v>
      </c>
      <c r="J46" s="6" t="s">
        <v>162</v>
      </c>
      <c r="K46" s="5" t="s">
        <v>6</v>
      </c>
      <c r="L46" s="6" t="s">
        <v>7</v>
      </c>
      <c r="M46" s="6" t="s">
        <v>8</v>
      </c>
      <c r="N46" s="8" t="s">
        <v>80</v>
      </c>
      <c r="O46" s="9" t="s">
        <v>140</v>
      </c>
      <c r="P46" s="10">
        <f>VLOOKUP(CONCATENATE(C46,"-",E46),'[1]pivot (3)'!$M$12:$N$85,2,0)</f>
        <v>381994000</v>
      </c>
    </row>
    <row r="47" spans="1:16" ht="48" x14ac:dyDescent="0.25">
      <c r="A47" s="5" t="s">
        <v>115</v>
      </c>
      <c r="B47" s="5" t="s">
        <v>116</v>
      </c>
      <c r="C47" s="5" t="s">
        <v>69</v>
      </c>
      <c r="D47" s="6" t="s">
        <v>70</v>
      </c>
      <c r="E47" s="5" t="s">
        <v>163</v>
      </c>
      <c r="F47" s="6" t="s">
        <v>82</v>
      </c>
      <c r="G47" s="5" t="s">
        <v>118</v>
      </c>
      <c r="H47" s="6" t="s">
        <v>39</v>
      </c>
      <c r="I47" s="5" t="s">
        <v>6</v>
      </c>
      <c r="J47" s="6" t="s">
        <v>162</v>
      </c>
      <c r="K47" s="5" t="s">
        <v>6</v>
      </c>
      <c r="L47" s="6" t="s">
        <v>7</v>
      </c>
      <c r="M47" s="6" t="s">
        <v>8</v>
      </c>
      <c r="N47" s="8" t="s">
        <v>83</v>
      </c>
      <c r="O47" s="9" t="s">
        <v>164</v>
      </c>
      <c r="P47" s="10">
        <f>VLOOKUP(CONCATENATE(C47,"-",E47),'[1]pivot (3)'!$M$12:$N$85,2,0)</f>
        <v>137300000</v>
      </c>
    </row>
    <row r="48" spans="1:16" ht="48" x14ac:dyDescent="0.25">
      <c r="A48" s="5" t="s">
        <v>115</v>
      </c>
      <c r="B48" s="5" t="s">
        <v>116</v>
      </c>
      <c r="C48" s="5" t="s">
        <v>69</v>
      </c>
      <c r="D48" s="6" t="s">
        <v>70</v>
      </c>
      <c r="E48" s="5" t="s">
        <v>165</v>
      </c>
      <c r="F48" s="6" t="s">
        <v>84</v>
      </c>
      <c r="G48" s="5" t="s">
        <v>118</v>
      </c>
      <c r="H48" s="6" t="s">
        <v>39</v>
      </c>
      <c r="I48" s="5" t="s">
        <v>6</v>
      </c>
      <c r="J48" s="6" t="s">
        <v>88</v>
      </c>
      <c r="K48" s="5" t="s">
        <v>6</v>
      </c>
      <c r="L48" s="6" t="s">
        <v>7</v>
      </c>
      <c r="M48" s="6" t="s">
        <v>8</v>
      </c>
      <c r="N48" s="8" t="s">
        <v>119</v>
      </c>
      <c r="O48" s="9" t="s">
        <v>164</v>
      </c>
      <c r="P48" s="10">
        <f>VLOOKUP(CONCATENATE(C48,"-",E48),'[1]pivot (3)'!$M$12:$N$85,2,0)</f>
        <v>10000000</v>
      </c>
    </row>
    <row r="49" spans="1:16" ht="60" x14ac:dyDescent="0.25">
      <c r="A49" s="5" t="s">
        <v>166</v>
      </c>
      <c r="B49" s="5" t="s">
        <v>167</v>
      </c>
      <c r="C49" s="5" t="s">
        <v>95</v>
      </c>
      <c r="D49" s="6" t="s">
        <v>96</v>
      </c>
      <c r="E49" s="5" t="s">
        <v>14</v>
      </c>
      <c r="F49" s="6" t="s">
        <v>168</v>
      </c>
      <c r="G49" s="5" t="s">
        <v>169</v>
      </c>
      <c r="H49" s="6" t="s">
        <v>61</v>
      </c>
      <c r="I49" s="5" t="s">
        <v>6</v>
      </c>
      <c r="J49" s="6" t="s">
        <v>170</v>
      </c>
      <c r="K49" s="5" t="s">
        <v>6</v>
      </c>
      <c r="L49" s="6" t="s">
        <v>7</v>
      </c>
      <c r="M49" s="6" t="s">
        <v>8</v>
      </c>
      <c r="N49" s="8" t="s">
        <v>171</v>
      </c>
      <c r="O49" s="9" t="s">
        <v>172</v>
      </c>
      <c r="P49" s="10">
        <f>VLOOKUP(CONCATENATE(C49,"-",E49),'[1]pivot (3)'!$M$12:$N$85,2,0)</f>
        <v>288990000</v>
      </c>
    </row>
    <row r="50" spans="1:16" ht="36" x14ac:dyDescent="0.25">
      <c r="A50" s="5" t="s">
        <v>166</v>
      </c>
      <c r="B50" s="5" t="s">
        <v>167</v>
      </c>
      <c r="C50" s="5" t="s">
        <v>95</v>
      </c>
      <c r="D50" s="6" t="s">
        <v>96</v>
      </c>
      <c r="E50" s="5" t="s">
        <v>173</v>
      </c>
      <c r="F50" s="6" t="s">
        <v>174</v>
      </c>
      <c r="G50" s="5" t="s">
        <v>169</v>
      </c>
      <c r="H50" s="6" t="s">
        <v>5</v>
      </c>
      <c r="I50" s="5" t="s">
        <v>6</v>
      </c>
      <c r="J50" s="6" t="s">
        <v>39</v>
      </c>
      <c r="K50" s="5" t="s">
        <v>6</v>
      </c>
      <c r="L50" s="6" t="s">
        <v>7</v>
      </c>
      <c r="M50" s="6" t="s">
        <v>8</v>
      </c>
      <c r="N50" s="8" t="s">
        <v>175</v>
      </c>
      <c r="O50" s="9" t="s">
        <v>176</v>
      </c>
      <c r="P50" s="10">
        <f>VLOOKUP(CONCATENATE(C50,"-",E50),'[1]pivot (3)'!$M$12:$N$85,2,0)</f>
        <v>538440000</v>
      </c>
    </row>
    <row r="51" spans="1:16" ht="48" x14ac:dyDescent="0.25">
      <c r="A51" s="5" t="s">
        <v>166</v>
      </c>
      <c r="B51" s="5" t="s">
        <v>167</v>
      </c>
      <c r="C51" s="5" t="s">
        <v>95</v>
      </c>
      <c r="D51" s="6" t="s">
        <v>96</v>
      </c>
      <c r="E51" s="5" t="s">
        <v>66</v>
      </c>
      <c r="F51" s="6" t="s">
        <v>281</v>
      </c>
      <c r="G51" s="5" t="s">
        <v>169</v>
      </c>
      <c r="H51" s="6" t="s">
        <v>39</v>
      </c>
      <c r="I51" s="5" t="s">
        <v>6</v>
      </c>
      <c r="J51" s="6" t="s">
        <v>5</v>
      </c>
      <c r="K51" s="5" t="s">
        <v>6</v>
      </c>
      <c r="L51" s="6" t="s">
        <v>7</v>
      </c>
      <c r="M51" s="6" t="s">
        <v>8</v>
      </c>
      <c r="N51" s="8" t="s">
        <v>282</v>
      </c>
      <c r="O51" s="9" t="s">
        <v>172</v>
      </c>
      <c r="P51" s="10">
        <f>VLOOKUP(CONCATENATE(C51,"-",E51),'[1]pivot (3)'!$M$12:$N$85,2,0)</f>
        <v>45000000</v>
      </c>
    </row>
    <row r="52" spans="1:16" ht="72" x14ac:dyDescent="0.25">
      <c r="A52" s="5" t="s">
        <v>166</v>
      </c>
      <c r="B52" s="5" t="s">
        <v>167</v>
      </c>
      <c r="C52" s="5" t="s">
        <v>97</v>
      </c>
      <c r="D52" s="6" t="s">
        <v>98</v>
      </c>
      <c r="E52" s="5" t="s">
        <v>177</v>
      </c>
      <c r="F52" s="6" t="s">
        <v>178</v>
      </c>
      <c r="G52" s="5" t="s">
        <v>169</v>
      </c>
      <c r="H52" s="6" t="s">
        <v>39</v>
      </c>
      <c r="I52" s="5" t="s">
        <v>6</v>
      </c>
      <c r="J52" s="6" t="s">
        <v>179</v>
      </c>
      <c r="K52" s="5" t="s">
        <v>6</v>
      </c>
      <c r="L52" s="6" t="s">
        <v>7</v>
      </c>
      <c r="M52" s="6" t="s">
        <v>8</v>
      </c>
      <c r="N52" s="8" t="s">
        <v>180</v>
      </c>
      <c r="O52" s="9" t="s">
        <v>172</v>
      </c>
      <c r="P52" s="10">
        <f>VLOOKUP(CONCATENATE(C52,"-",E52),'[1]pivot (3)'!$M$12:$N$85,2,0)</f>
        <v>112500000</v>
      </c>
    </row>
    <row r="53" spans="1:16" ht="72" x14ac:dyDescent="0.25">
      <c r="A53" s="5" t="s">
        <v>166</v>
      </c>
      <c r="B53" s="5" t="s">
        <v>167</v>
      </c>
      <c r="C53" s="5" t="s">
        <v>97</v>
      </c>
      <c r="D53" s="6" t="s">
        <v>98</v>
      </c>
      <c r="E53" s="5" t="s">
        <v>22</v>
      </c>
      <c r="F53" s="6" t="s">
        <v>99</v>
      </c>
      <c r="G53" s="5" t="s">
        <v>169</v>
      </c>
      <c r="H53" s="6" t="s">
        <v>39</v>
      </c>
      <c r="I53" s="5" t="s">
        <v>6</v>
      </c>
      <c r="J53" s="6" t="s">
        <v>181</v>
      </c>
      <c r="K53" s="5" t="s">
        <v>6</v>
      </c>
      <c r="L53" s="6" t="s">
        <v>7</v>
      </c>
      <c r="M53" s="6" t="s">
        <v>8</v>
      </c>
      <c r="N53" s="8" t="s">
        <v>94</v>
      </c>
      <c r="O53" s="9" t="s">
        <v>172</v>
      </c>
      <c r="P53" s="10">
        <f>VLOOKUP(CONCATENATE(C53,"-",E53),'[1]pivot (3)'!$M$12:$N$85,2,0)</f>
        <v>582905000</v>
      </c>
    </row>
    <row r="54" spans="1:16" ht="72" x14ac:dyDescent="0.25">
      <c r="A54" s="5" t="s">
        <v>166</v>
      </c>
      <c r="B54" s="5" t="s">
        <v>167</v>
      </c>
      <c r="C54" s="5" t="s">
        <v>97</v>
      </c>
      <c r="D54" s="6" t="s">
        <v>98</v>
      </c>
      <c r="E54" s="5" t="s">
        <v>11</v>
      </c>
      <c r="F54" s="6" t="s">
        <v>100</v>
      </c>
      <c r="G54" s="5" t="s">
        <v>169</v>
      </c>
      <c r="H54" s="6" t="s">
        <v>39</v>
      </c>
      <c r="I54" s="5" t="s">
        <v>6</v>
      </c>
      <c r="J54" s="6" t="s">
        <v>181</v>
      </c>
      <c r="K54" s="5" t="s">
        <v>6</v>
      </c>
      <c r="L54" s="6" t="s">
        <v>7</v>
      </c>
      <c r="M54" s="6" t="s">
        <v>8</v>
      </c>
      <c r="N54" s="8" t="s">
        <v>94</v>
      </c>
      <c r="O54" s="9" t="s">
        <v>172</v>
      </c>
      <c r="P54" s="10">
        <f>VLOOKUP(CONCATENATE(C54,"-",E54),'[1]pivot (3)'!$M$12:$N$85,2,0)</f>
        <v>721155000</v>
      </c>
    </row>
    <row r="55" spans="1:16" ht="108" x14ac:dyDescent="0.25">
      <c r="A55" s="5" t="s">
        <v>166</v>
      </c>
      <c r="B55" s="5" t="s">
        <v>167</v>
      </c>
      <c r="C55" s="5" t="s">
        <v>97</v>
      </c>
      <c r="D55" s="6" t="s">
        <v>98</v>
      </c>
      <c r="E55" s="5" t="s">
        <v>24</v>
      </c>
      <c r="F55" s="6" t="s">
        <v>182</v>
      </c>
      <c r="G55" s="5" t="s">
        <v>169</v>
      </c>
      <c r="H55" s="6" t="s">
        <v>39</v>
      </c>
      <c r="I55" s="5" t="s">
        <v>6</v>
      </c>
      <c r="J55" s="6" t="s">
        <v>183</v>
      </c>
      <c r="K55" s="5" t="s">
        <v>6</v>
      </c>
      <c r="L55" s="6" t="s">
        <v>7</v>
      </c>
      <c r="M55" s="6" t="s">
        <v>8</v>
      </c>
      <c r="N55" s="8" t="s">
        <v>94</v>
      </c>
      <c r="O55" s="9" t="s">
        <v>172</v>
      </c>
      <c r="P55" s="10">
        <f>VLOOKUP(CONCATENATE(C55,"-",E55),'[1]pivot (3)'!$M$12:$N$85,2,0)</f>
        <v>14446000</v>
      </c>
    </row>
    <row r="56" spans="1:16" ht="108" x14ac:dyDescent="0.25">
      <c r="A56" s="5" t="s">
        <v>166</v>
      </c>
      <c r="B56" s="5" t="s">
        <v>167</v>
      </c>
      <c r="C56" s="5" t="s">
        <v>97</v>
      </c>
      <c r="D56" s="6" t="s">
        <v>98</v>
      </c>
      <c r="E56" s="5" t="s">
        <v>14</v>
      </c>
      <c r="F56" s="6" t="s">
        <v>184</v>
      </c>
      <c r="G56" s="5" t="s">
        <v>169</v>
      </c>
      <c r="H56" s="6" t="s">
        <v>39</v>
      </c>
      <c r="I56" s="5" t="s">
        <v>6</v>
      </c>
      <c r="J56" s="6" t="s">
        <v>183</v>
      </c>
      <c r="K56" s="5" t="s">
        <v>6</v>
      </c>
      <c r="L56" s="6" t="s">
        <v>7</v>
      </c>
      <c r="M56" s="6" t="s">
        <v>8</v>
      </c>
      <c r="N56" s="8" t="s">
        <v>94</v>
      </c>
      <c r="O56" s="9" t="s">
        <v>172</v>
      </c>
      <c r="P56" s="10">
        <f>VLOOKUP(CONCATENATE(C56,"-",E56),'[1]pivot (3)'!$M$12:$N$85,2,0)</f>
        <v>1178400000</v>
      </c>
    </row>
    <row r="57" spans="1:16" ht="96" x14ac:dyDescent="0.25">
      <c r="A57" s="5" t="s">
        <v>185</v>
      </c>
      <c r="B57" s="5" t="s">
        <v>186</v>
      </c>
      <c r="C57" s="5" t="s">
        <v>57</v>
      </c>
      <c r="D57" s="6" t="s">
        <v>58</v>
      </c>
      <c r="E57" s="5" t="s">
        <v>11</v>
      </c>
      <c r="F57" s="6" t="s">
        <v>62</v>
      </c>
      <c r="G57" s="5" t="s">
        <v>187</v>
      </c>
      <c r="H57" s="6" t="s">
        <v>61</v>
      </c>
      <c r="I57" s="5" t="s">
        <v>6</v>
      </c>
      <c r="J57" s="6" t="s">
        <v>188</v>
      </c>
      <c r="K57" s="5" t="s">
        <v>6</v>
      </c>
      <c r="L57" s="6" t="s">
        <v>7</v>
      </c>
      <c r="M57" s="6" t="s">
        <v>8</v>
      </c>
      <c r="N57" s="8" t="s">
        <v>189</v>
      </c>
      <c r="O57" s="9" t="s">
        <v>190</v>
      </c>
      <c r="P57" s="10">
        <f>VLOOKUP(CONCATENATE(C57,"-",E57),'[1]pivot (3)'!$M$12:$N$85,2,0)</f>
        <v>213508000</v>
      </c>
    </row>
    <row r="58" spans="1:16" ht="96" x14ac:dyDescent="0.25">
      <c r="A58" s="5" t="s">
        <v>185</v>
      </c>
      <c r="B58" s="5" t="s">
        <v>186</v>
      </c>
      <c r="C58" s="5" t="s">
        <v>57</v>
      </c>
      <c r="D58" s="6" t="s">
        <v>58</v>
      </c>
      <c r="E58" s="5" t="s">
        <v>64</v>
      </c>
      <c r="F58" s="6" t="s">
        <v>65</v>
      </c>
      <c r="G58" s="5" t="s">
        <v>187</v>
      </c>
      <c r="H58" s="6" t="s">
        <v>13</v>
      </c>
      <c r="I58" s="5" t="s">
        <v>6</v>
      </c>
      <c r="J58" s="6" t="s">
        <v>188</v>
      </c>
      <c r="K58" s="5" t="s">
        <v>6</v>
      </c>
      <c r="L58" s="6" t="s">
        <v>7</v>
      </c>
      <c r="M58" s="6" t="s">
        <v>8</v>
      </c>
      <c r="N58" s="8" t="s">
        <v>189</v>
      </c>
      <c r="O58" s="9" t="s">
        <v>190</v>
      </c>
      <c r="P58" s="10">
        <f>VLOOKUP(CONCATENATE(C58,"-",E58),'[1]pivot (3)'!$M$12:$N$85,2,0)</f>
        <v>222518000</v>
      </c>
    </row>
    <row r="59" spans="1:16" ht="72" x14ac:dyDescent="0.25">
      <c r="A59" s="5" t="s">
        <v>185</v>
      </c>
      <c r="B59" s="5" t="s">
        <v>186</v>
      </c>
      <c r="C59" s="5" t="s">
        <v>57</v>
      </c>
      <c r="D59" s="6" t="s">
        <v>58</v>
      </c>
      <c r="E59" s="5" t="s">
        <v>66</v>
      </c>
      <c r="F59" s="6" t="s">
        <v>191</v>
      </c>
      <c r="G59" s="5" t="s">
        <v>187</v>
      </c>
      <c r="H59" s="6" t="s">
        <v>61</v>
      </c>
      <c r="I59" s="5" t="s">
        <v>6</v>
      </c>
      <c r="J59" s="6" t="s">
        <v>188</v>
      </c>
      <c r="K59" s="5" t="s">
        <v>6</v>
      </c>
      <c r="L59" s="6" t="s">
        <v>7</v>
      </c>
      <c r="M59" s="6" t="s">
        <v>8</v>
      </c>
      <c r="N59" s="8" t="s">
        <v>192</v>
      </c>
      <c r="O59" s="9" t="s">
        <v>190</v>
      </c>
      <c r="P59" s="10">
        <f>VLOOKUP(CONCATENATE(C59,"-",E59),'[1]pivot (3)'!$M$12:$N$85,2,0)</f>
        <v>57715000</v>
      </c>
    </row>
    <row r="60" spans="1:16" ht="120" x14ac:dyDescent="0.25">
      <c r="A60" s="5" t="s">
        <v>185</v>
      </c>
      <c r="B60" s="5" t="s">
        <v>186</v>
      </c>
      <c r="C60" s="5" t="s">
        <v>57</v>
      </c>
      <c r="D60" s="6" t="s">
        <v>58</v>
      </c>
      <c r="E60" s="5" t="s">
        <v>44</v>
      </c>
      <c r="F60" s="6" t="s">
        <v>45</v>
      </c>
      <c r="G60" s="5" t="s">
        <v>187</v>
      </c>
      <c r="H60" s="6" t="s">
        <v>5</v>
      </c>
      <c r="I60" s="5" t="s">
        <v>6</v>
      </c>
      <c r="J60" s="6" t="s">
        <v>13</v>
      </c>
      <c r="K60" s="5" t="s">
        <v>6</v>
      </c>
      <c r="L60" s="6" t="s">
        <v>7</v>
      </c>
      <c r="M60" s="6" t="s">
        <v>8</v>
      </c>
      <c r="N60" s="8" t="s">
        <v>193</v>
      </c>
      <c r="O60" s="9" t="s">
        <v>194</v>
      </c>
      <c r="P60" s="10">
        <f>VLOOKUP(CONCATENATE(C60,"-",E60),'[1]pivot (3)'!$M$12:$N$85,2,0)</f>
        <v>587093000</v>
      </c>
    </row>
    <row r="61" spans="1:16" ht="120" x14ac:dyDescent="0.25">
      <c r="A61" s="5" t="s">
        <v>185</v>
      </c>
      <c r="B61" s="5" t="s">
        <v>186</v>
      </c>
      <c r="C61" s="5" t="s">
        <v>57</v>
      </c>
      <c r="D61" s="6" t="s">
        <v>58</v>
      </c>
      <c r="E61" s="5" t="s">
        <v>48</v>
      </c>
      <c r="F61" s="6" t="s">
        <v>286</v>
      </c>
      <c r="G61" s="5" t="s">
        <v>187</v>
      </c>
      <c r="H61" s="6" t="s">
        <v>5</v>
      </c>
      <c r="I61" s="5" t="s">
        <v>6</v>
      </c>
      <c r="J61" s="6" t="s">
        <v>13</v>
      </c>
      <c r="K61" s="5" t="s">
        <v>6</v>
      </c>
      <c r="L61" s="6" t="s">
        <v>7</v>
      </c>
      <c r="M61" s="6" t="s">
        <v>8</v>
      </c>
      <c r="N61" s="8" t="s">
        <v>193</v>
      </c>
      <c r="O61" s="9" t="s">
        <v>194</v>
      </c>
      <c r="P61" s="10">
        <f>VLOOKUP(CONCATENATE(C61,"-",E61),'[1]pivot (3)'!$M$12:$N$85,2,0)</f>
        <v>953813000</v>
      </c>
    </row>
    <row r="62" spans="1:16" ht="108" x14ac:dyDescent="0.25">
      <c r="A62" s="5" t="s">
        <v>185</v>
      </c>
      <c r="B62" s="5" t="s">
        <v>186</v>
      </c>
      <c r="C62" s="5" t="s">
        <v>57</v>
      </c>
      <c r="D62" s="6" t="s">
        <v>58</v>
      </c>
      <c r="E62" s="5" t="s">
        <v>14</v>
      </c>
      <c r="F62" s="6" t="s">
        <v>63</v>
      </c>
      <c r="G62" s="5" t="s">
        <v>187</v>
      </c>
      <c r="H62" s="6" t="s">
        <v>61</v>
      </c>
      <c r="I62" s="5" t="s">
        <v>6</v>
      </c>
      <c r="J62" s="6" t="s">
        <v>195</v>
      </c>
      <c r="K62" s="5" t="s">
        <v>6</v>
      </c>
      <c r="L62" s="6" t="s">
        <v>7</v>
      </c>
      <c r="M62" s="6" t="s">
        <v>8</v>
      </c>
      <c r="N62" s="8" t="s">
        <v>196</v>
      </c>
      <c r="O62" s="9" t="s">
        <v>194</v>
      </c>
      <c r="P62" s="10">
        <f>VLOOKUP(CONCATENATE(C62,"-",E62),'[1]pivot (3)'!$M$12:$N$85,2,0)</f>
        <v>463189000</v>
      </c>
    </row>
    <row r="63" spans="1:16" ht="36" x14ac:dyDescent="0.25">
      <c r="A63" s="5" t="s">
        <v>185</v>
      </c>
      <c r="B63" s="5" t="s">
        <v>186</v>
      </c>
      <c r="C63" s="5" t="s">
        <v>57</v>
      </c>
      <c r="D63" s="6" t="s">
        <v>58</v>
      </c>
      <c r="E63" s="5" t="s">
        <v>17</v>
      </c>
      <c r="F63" s="6" t="s">
        <v>59</v>
      </c>
      <c r="G63" s="5" t="s">
        <v>187</v>
      </c>
      <c r="H63" s="6" t="s">
        <v>13</v>
      </c>
      <c r="I63" s="5" t="s">
        <v>6</v>
      </c>
      <c r="J63" s="6" t="s">
        <v>197</v>
      </c>
      <c r="K63" s="5" t="s">
        <v>6</v>
      </c>
      <c r="L63" s="6" t="s">
        <v>7</v>
      </c>
      <c r="M63" s="6" t="s">
        <v>8</v>
      </c>
      <c r="N63" s="8" t="s">
        <v>198</v>
      </c>
      <c r="O63" s="9" t="s">
        <v>194</v>
      </c>
      <c r="P63" s="10">
        <f>VLOOKUP(CONCATENATE(C63,"-",E63),'[1]pivot (3)'!$M$12:$N$85,2,0)</f>
        <v>430246000</v>
      </c>
    </row>
    <row r="64" spans="1:16" ht="36" x14ac:dyDescent="0.25">
      <c r="A64" s="5" t="s">
        <v>185</v>
      </c>
      <c r="B64" s="5" t="s">
        <v>186</v>
      </c>
      <c r="C64" s="5" t="s">
        <v>57</v>
      </c>
      <c r="D64" s="6" t="s">
        <v>58</v>
      </c>
      <c r="E64" s="5" t="s">
        <v>51</v>
      </c>
      <c r="F64" s="6" t="s">
        <v>60</v>
      </c>
      <c r="G64" s="5" t="s">
        <v>187</v>
      </c>
      <c r="H64" s="6" t="s">
        <v>5</v>
      </c>
      <c r="I64" s="5" t="s">
        <v>6</v>
      </c>
      <c r="J64" s="6" t="s">
        <v>199</v>
      </c>
      <c r="K64" s="5" t="s">
        <v>6</v>
      </c>
      <c r="L64" s="6" t="s">
        <v>7</v>
      </c>
      <c r="M64" s="6" t="s">
        <v>8</v>
      </c>
      <c r="N64" s="8" t="s">
        <v>200</v>
      </c>
      <c r="O64" s="9" t="s">
        <v>194</v>
      </c>
      <c r="P64" s="10">
        <f>VLOOKUP(CONCATENATE(C64,"-",E64),'[1]pivot (3)'!$M$12:$N$85,2,0)</f>
        <v>17400000</v>
      </c>
    </row>
    <row r="65" spans="1:16" ht="84" x14ac:dyDescent="0.25">
      <c r="A65" s="5" t="s">
        <v>185</v>
      </c>
      <c r="B65" s="5" t="s">
        <v>186</v>
      </c>
      <c r="C65" s="5" t="s">
        <v>57</v>
      </c>
      <c r="D65" s="6" t="s">
        <v>58</v>
      </c>
      <c r="E65" s="5" t="s">
        <v>20</v>
      </c>
      <c r="F65" s="6" t="s">
        <v>201</v>
      </c>
      <c r="G65" s="5" t="s">
        <v>187</v>
      </c>
      <c r="H65" s="6" t="s">
        <v>61</v>
      </c>
      <c r="I65" s="5" t="s">
        <v>6</v>
      </c>
      <c r="J65" s="6" t="s">
        <v>199</v>
      </c>
      <c r="K65" s="5" t="s">
        <v>6</v>
      </c>
      <c r="L65" s="6" t="s">
        <v>7</v>
      </c>
      <c r="M65" s="6" t="s">
        <v>8</v>
      </c>
      <c r="N65" s="8" t="s">
        <v>202</v>
      </c>
      <c r="O65" s="9" t="s">
        <v>203</v>
      </c>
      <c r="P65" s="10">
        <f>VLOOKUP(CONCATENATE(C65,"-",E65),'[1]pivot (3)'!$M$12:$N$85,2,0)</f>
        <v>7027383000</v>
      </c>
    </row>
    <row r="66" spans="1:16" ht="48" x14ac:dyDescent="0.25">
      <c r="A66" s="5" t="s">
        <v>185</v>
      </c>
      <c r="B66" s="5" t="s">
        <v>186</v>
      </c>
      <c r="C66" s="5" t="s">
        <v>57</v>
      </c>
      <c r="D66" s="6" t="s">
        <v>58</v>
      </c>
      <c r="E66" s="5" t="s">
        <v>42</v>
      </c>
      <c r="F66" s="6" t="s">
        <v>204</v>
      </c>
      <c r="G66" s="5" t="s">
        <v>187</v>
      </c>
      <c r="H66" s="6" t="s">
        <v>61</v>
      </c>
      <c r="I66" s="5" t="s">
        <v>6</v>
      </c>
      <c r="J66" s="6" t="s">
        <v>188</v>
      </c>
      <c r="K66" s="5" t="s">
        <v>6</v>
      </c>
      <c r="L66" s="6" t="s">
        <v>7</v>
      </c>
      <c r="M66" s="6" t="s">
        <v>8</v>
      </c>
      <c r="N66" s="8" t="s">
        <v>205</v>
      </c>
      <c r="O66" s="9" t="s">
        <v>194</v>
      </c>
      <c r="P66" s="10">
        <f>VLOOKUP(CONCATENATE(C66,"-",E66),'[1]pivot (3)'!$M$12:$N$85,2,0)</f>
        <v>701209000</v>
      </c>
    </row>
    <row r="67" spans="1:16" ht="72" x14ac:dyDescent="0.25">
      <c r="A67" s="5" t="s">
        <v>185</v>
      </c>
      <c r="B67" s="5" t="s">
        <v>206</v>
      </c>
      <c r="C67" s="5" t="s">
        <v>67</v>
      </c>
      <c r="D67" s="6" t="s">
        <v>68</v>
      </c>
      <c r="E67" s="5" t="s">
        <v>17</v>
      </c>
      <c r="F67" s="6" t="s">
        <v>207</v>
      </c>
      <c r="G67" s="5" t="s">
        <v>208</v>
      </c>
      <c r="H67" s="6" t="s">
        <v>19</v>
      </c>
      <c r="I67" s="5" t="s">
        <v>6</v>
      </c>
      <c r="J67" s="6" t="s">
        <v>39</v>
      </c>
      <c r="K67" s="5" t="s">
        <v>6</v>
      </c>
      <c r="L67" s="6" t="s">
        <v>7</v>
      </c>
      <c r="M67" s="6" t="s">
        <v>8</v>
      </c>
      <c r="N67" s="8" t="s">
        <v>209</v>
      </c>
      <c r="O67" s="9" t="s">
        <v>210</v>
      </c>
      <c r="P67" s="10">
        <f>VLOOKUP(CONCATENATE(C67,"-",E67),'[1]pivot (3)'!$M$12:$N$85,2,0)</f>
        <v>800000000</v>
      </c>
    </row>
    <row r="68" spans="1:16" ht="48" x14ac:dyDescent="0.25">
      <c r="A68" s="5" t="s">
        <v>270</v>
      </c>
      <c r="B68" s="5" t="s">
        <v>271</v>
      </c>
      <c r="C68" s="5" t="s">
        <v>272</v>
      </c>
      <c r="D68" s="6" t="s">
        <v>273</v>
      </c>
      <c r="E68" s="5" t="s">
        <v>274</v>
      </c>
      <c r="F68" s="6" t="s">
        <v>275</v>
      </c>
      <c r="G68" s="5" t="s">
        <v>276</v>
      </c>
      <c r="H68" s="6" t="s">
        <v>26</v>
      </c>
      <c r="I68" s="5" t="s">
        <v>6</v>
      </c>
      <c r="J68" s="6" t="s">
        <v>277</v>
      </c>
      <c r="K68" s="5" t="s">
        <v>6</v>
      </c>
      <c r="L68" s="6" t="s">
        <v>7</v>
      </c>
      <c r="M68" s="6" t="s">
        <v>8</v>
      </c>
      <c r="N68" s="8" t="s">
        <v>278</v>
      </c>
      <c r="O68" s="9" t="s">
        <v>279</v>
      </c>
      <c r="P68" s="10">
        <f>VLOOKUP(CONCATENATE(C68,"-",E68),'[1]pivot (3)'!$M$12:$N$85,2,0)</f>
        <v>430560000</v>
      </c>
    </row>
    <row r="69" spans="1:16" x14ac:dyDescent="0.25">
      <c r="O69" s="12" t="s">
        <v>284</v>
      </c>
      <c r="P69" s="10">
        <f>SUM(P3:P68)</f>
        <v>124189757000</v>
      </c>
    </row>
  </sheetData>
  <autoFilter ref="A2:O69" xr:uid="{B171FB27-BA95-4590-B574-38957EF3BF9D}"/>
  <mergeCells count="1">
    <mergeCell ref="A1:L1"/>
  </mergeCells>
  <pageMargins left="0.25" right="0.25" top="0.25" bottom="0.2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Bunčić</dc:creator>
  <cp:lastModifiedBy>Miroslav Bunčić</cp:lastModifiedBy>
  <cp:lastPrinted>2024-10-28T16:29:52Z</cp:lastPrinted>
  <dcterms:created xsi:type="dcterms:W3CDTF">2024-10-28T16:02:04Z</dcterms:created>
  <dcterms:modified xsi:type="dcterms:W3CDTF">2025-11-05T06:33:14Z</dcterms:modified>
</cp:coreProperties>
</file>